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vbenson\Documents\"/>
    </mc:Choice>
  </mc:AlternateContent>
  <bookViews>
    <workbookView xWindow="2895" yWindow="6015" windowWidth="20730" windowHeight="11700" tabRatio="500" firstSheet="1" activeTab="1"/>
  </bookViews>
  <sheets>
    <sheet name="Introduction" sheetId="6" r:id="rId1"/>
    <sheet name="1. About" sheetId="2" r:id="rId2"/>
    <sheet name="Contextual" sheetId="12" r:id="rId3"/>
    <sheet name="3. Revenues" sheetId="10" r:id="rId4"/>
    <sheet name="Changelog" sheetId="11" state="hidden" r:id="rId5"/>
  </sheets>
  <calcPr calcId="144525" calcMode="manual" calcCompleted="0" calcOnSave="0"/>
</workbook>
</file>

<file path=xl/calcChain.xml><?xml version="1.0" encoding="utf-8"?>
<calcChain xmlns="http://schemas.openxmlformats.org/spreadsheetml/2006/main">
  <c r="G68" i="10" l="1"/>
  <c r="H68" i="10"/>
  <c r="H56" i="10" l="1"/>
  <c r="H48" i="10"/>
  <c r="Y48" i="10"/>
  <c r="H47" i="10"/>
  <c r="H33" i="10"/>
  <c r="H24" i="10" l="1"/>
  <c r="H14" i="10"/>
  <c r="H18" i="10"/>
  <c r="Y47" i="10"/>
  <c r="Z33" i="10"/>
  <c r="Z24" i="10"/>
  <c r="Y18" i="10"/>
  <c r="Y56" i="10"/>
  <c r="X33" i="10"/>
  <c r="X24" i="10"/>
  <c r="X14" i="10"/>
  <c r="G56" i="10" l="1"/>
  <c r="G48" i="10"/>
  <c r="G47" i="10"/>
  <c r="G33" i="10"/>
  <c r="G24" i="10"/>
  <c r="G18" i="10"/>
  <c r="G14" i="10"/>
  <c r="H32" i="10" l="1"/>
  <c r="H46" i="10" l="1"/>
  <c r="H42" i="10" l="1"/>
  <c r="H17" i="10"/>
  <c r="H13" i="10"/>
  <c r="C117" i="10" l="1"/>
  <c r="C116" i="10"/>
</calcChain>
</file>

<file path=xl/sharedStrings.xml><?xml version="1.0" encoding="utf-8"?>
<sst xmlns="http://schemas.openxmlformats.org/spreadsheetml/2006/main" count="480" uniqueCount="341">
  <si>
    <t>Other revenue</t>
  </si>
  <si>
    <t>Commodities</t>
  </si>
  <si>
    <t>Name of revenue stream in country</t>
  </si>
  <si>
    <t>Subtotals</t>
  </si>
  <si>
    <t>Legal name</t>
  </si>
  <si>
    <t>Identification #</t>
  </si>
  <si>
    <t>Start Date</t>
  </si>
  <si>
    <t>End Date</t>
  </si>
  <si>
    <t>Oil</t>
  </si>
  <si>
    <t>Gas</t>
  </si>
  <si>
    <t>Mining</t>
  </si>
  <si>
    <t>Other</t>
  </si>
  <si>
    <t>&lt;text&gt;</t>
  </si>
  <si>
    <t>&lt;URL&gt;</t>
  </si>
  <si>
    <t>Other file, link</t>
  </si>
  <si>
    <t>By Revenue Stream</t>
  </si>
  <si>
    <t>By Company</t>
  </si>
  <si>
    <t>Entry</t>
  </si>
  <si>
    <t>Contextual information</t>
  </si>
  <si>
    <t>Information about awarding and transfer of licences</t>
  </si>
  <si>
    <t>Add rows as necessary to add other sectors</t>
  </si>
  <si>
    <t>&lt;date in this format: YYYY-MM-DD&gt;</t>
  </si>
  <si>
    <t>PDF</t>
  </si>
  <si>
    <t>If multiple files, add rows as necessary.</t>
  </si>
  <si>
    <t xml:space="preserve">   Part 2 addresses availability of contextual data, in line with requirements 3 and 4</t>
  </si>
  <si>
    <t>Fields marked in orange are required.</t>
  </si>
  <si>
    <t>Fields marked in yellow are optional.</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</si>
  <si>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</si>
  <si>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</si>
  <si>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</si>
  <si>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</si>
  <si>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</si>
  <si>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</si>
  <si>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</si>
  <si>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The data will be used to populate the global EITI data repository, available on the international EITI website.</t>
  </si>
  <si>
    <t>The form has 3 parts (worksheets):</t>
  </si>
  <si>
    <t xml:space="preserve"> </t>
  </si>
  <si>
    <t>Included in EITI Report</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</si>
  <si>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</si>
  <si>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</si>
  <si>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</si>
  <si>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</si>
  <si>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</si>
  <si>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</si>
  <si>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</si>
  <si>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</si>
  <si>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</si>
  <si>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</si>
  <si>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</si>
  <si>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</si>
  <si>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</si>
  <si>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</si>
  <si>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</si>
  <si>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</si>
  <si>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</si>
  <si>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</si>
  <si>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</si>
  <si>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</si>
  <si>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</si>
  <si>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</si>
  <si>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</si>
  <si>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1145E</t>
  </si>
  <si>
    <t xml:space="preserve">   Taxes on use of goods/permission to use goods or perform activities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</si>
  <si>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</si>
  <si>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</si>
  <si>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</si>
  <si>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</si>
  <si>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</si>
  <si>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</si>
  <si>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</si>
  <si>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</si>
  <si>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</si>
  <si>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</si>
  <si>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</si>
  <si>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</si>
  <si>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</si>
  <si>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</si>
  <si>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</si>
  <si>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</si>
  <si>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</si>
  <si>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</si>
  <si>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</si>
  <si>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</si>
  <si>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</si>
  <si>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</si>
  <si>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</si>
  <si>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</si>
  <si>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</si>
  <si>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</si>
  <si>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</si>
  <si>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</si>
  <si>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</si>
  <si>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</si>
  <si>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</si>
  <si>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</si>
  <si>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</si>
  <si>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</si>
  <si>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1415E2</t>
  </si>
  <si>
    <t xml:space="preserve">      Production entitlements (in-kind or cash)</t>
  </si>
  <si>
    <t>1415E31</t>
  </si>
  <si>
    <t>1415E32</t>
  </si>
  <si>
    <t>1415E4</t>
  </si>
  <si>
    <t>1415E5</t>
  </si>
  <si>
    <t>142E</t>
  </si>
  <si>
    <t>Sales of goods and services</t>
  </si>
  <si>
    <t>1421E</t>
  </si>
  <si>
    <t>1422E</t>
  </si>
  <si>
    <t>143E</t>
  </si>
  <si>
    <t>Fines, penalties, and forfeits</t>
  </si>
  <si>
    <t>144E1</t>
  </si>
  <si>
    <t>Voluntary transfers to government (donations)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</si>
  <si>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</si>
  <si>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</si>
  <si>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</si>
  <si>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</si>
  <si>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(C) listing the companies that are reporting, (D) recording the payments per revenue stream and company, and (E) any notes to explain the information provided.</t>
  </si>
  <si>
    <t>Enter companies included in the EITI Report. Add columns as necessary.</t>
  </si>
  <si>
    <t>About</t>
  </si>
  <si>
    <t xml:space="preserve">   Part 1 covers the basic characteristics about the report</t>
  </si>
  <si>
    <t>Template for Summary Data from the EITI Report</t>
  </si>
  <si>
    <t>Registry 2</t>
  </si>
  <si>
    <t>ISO currency code</t>
  </si>
  <si>
    <t>Publicly available registry of contracts</t>
  </si>
  <si>
    <t>Add/remove rows as necessary, per registry</t>
  </si>
  <si>
    <t>Add rows as necessary</t>
  </si>
  <si>
    <t>If yes, link to government's accounts, where revenues are recorded</t>
  </si>
  <si>
    <t>Name</t>
  </si>
  <si>
    <t>Email address</t>
  </si>
  <si>
    <t>Organisation</t>
  </si>
  <si>
    <t>Contact details to person who has completed this template</t>
  </si>
  <si>
    <t>Unit</t>
  </si>
  <si>
    <t>Modify entry in "unit" column if other than default.</t>
  </si>
  <si>
    <t>Oil, volume</t>
  </si>
  <si>
    <t>Gas, volume</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</si>
  <si>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</si>
  <si>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</si>
  <si>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</si>
  <si>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</si>
  <si>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</si>
  <si>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Does the report address the issue?</t>
  </si>
  <si>
    <t>Does the report address social expenditures?</t>
  </si>
  <si>
    <t>Total volume sold? (indicate unit, add rows as needed)</t>
  </si>
  <si>
    <t>Total revenue received?</t>
  </si>
  <si>
    <t>If yes, what was the total revenue received?</t>
  </si>
  <si>
    <t>Does the report address transportation revenues?</t>
  </si>
  <si>
    <t>Does the report address sub-national payments?</t>
  </si>
  <si>
    <t>Does the report address sub-national transfers?</t>
  </si>
  <si>
    <t>TOTAL, reconciled</t>
  </si>
  <si>
    <t>Revenue, as disclosed by government</t>
  </si>
  <si>
    <t xml:space="preserve">TOTAL, disclosed by government </t>
  </si>
  <si>
    <t>Currency unit</t>
  </si>
  <si>
    <t>D. Reconciled revenue streams per company</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</si>
  <si>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</si>
  <si>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</si>
  <si>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</si>
  <si>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</si>
  <si>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</si>
  <si>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</si>
  <si>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</si>
  <si>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</si>
  <si>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</si>
  <si>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</si>
  <si>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Add rows as necessary to add other disaggregations</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</si>
  <si>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</si>
  <si>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</si>
  <si>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</si>
  <si>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</si>
  <si>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</si>
  <si>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</si>
  <si>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</si>
  <si>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&lt;Choose option&gt;</t>
  </si>
  <si>
    <t>&lt;choose option&gt;</t>
  </si>
  <si>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</si>
  <si>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</si>
  <si>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</si>
  <si>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</si>
  <si>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</si>
  <si>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</si>
  <si>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</si>
  <si>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</si>
  <si>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</si>
  <si>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</si>
  <si>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</si>
  <si>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Sector</t>
  </si>
  <si>
    <t>Gold</t>
  </si>
  <si>
    <t>Example: NOK</t>
  </si>
  <si>
    <t>Conversion rate utilised.  USD 1 =</t>
  </si>
  <si>
    <t>GFS codes</t>
  </si>
  <si>
    <t>GFS Descriptions</t>
  </si>
  <si>
    <t>data@eiti.org.</t>
  </si>
  <si>
    <t>Disaggregation of Data</t>
  </si>
  <si>
    <t>Gold, volume</t>
  </si>
  <si>
    <t>Gold, value</t>
  </si>
  <si>
    <t>Included and reconciled</t>
  </si>
  <si>
    <t>Included not reconciled</t>
  </si>
  <si>
    <r>
      <t xml:space="preserve">Record figures as </t>
    </r>
    <r>
      <rPr>
        <b/>
        <i/>
        <sz val="10"/>
        <color theme="1"/>
        <rFont val="Calibri"/>
        <family val="2"/>
        <scheme val="minor"/>
      </rPr>
      <t>reported by government</t>
    </r>
    <r>
      <rPr>
        <i/>
        <sz val="10"/>
        <color theme="1"/>
        <rFont val="Calibri"/>
        <family val="2"/>
        <scheme val="minor"/>
      </rPr>
      <t>, corrected after reconcilation.</t>
    </r>
  </si>
  <si>
    <t>Link to open data policy</t>
  </si>
  <si>
    <t>Company identifier name/source</t>
  </si>
  <si>
    <t>Example: Organisation number</t>
  </si>
  <si>
    <t>Example: The Brønnøysund Register Centre</t>
  </si>
  <si>
    <t>Example: https://www.brreg.no/home/</t>
  </si>
  <si>
    <t>Contribution of extractive industries to economy (3.4)</t>
  </si>
  <si>
    <t>Production volume and value (3.5.a)</t>
  </si>
  <si>
    <t>Export volume and value (3.5.b)</t>
  </si>
  <si>
    <t>Distribution of revenues from extractive industries (3.7.a)</t>
  </si>
  <si>
    <t>Register of licences (3.9)</t>
  </si>
  <si>
    <t>Allocation of licences (3.10)</t>
  </si>
  <si>
    <t>Beneficial ownership (3.11)</t>
  </si>
  <si>
    <t>Contracts (3.12)</t>
  </si>
  <si>
    <t>Sale of the state’s share of production or other sales collected in-kind (4.1.c)</t>
  </si>
  <si>
    <t>Infrastructure provisions and barter arrangements (4.1.d)?</t>
  </si>
  <si>
    <t>Social expenditures (4.1.e)</t>
  </si>
  <si>
    <t>Transportation revenues (4.1.f)</t>
  </si>
  <si>
    <t>Sub-national payments (4.2.d)?</t>
  </si>
  <si>
    <t>Sub-national transfers (4.2.e)?</t>
  </si>
  <si>
    <t>Version 1.1 as of 05 March 2015</t>
  </si>
  <si>
    <t>According to the EITI Standard §5.3.b:</t>
  </si>
  <si>
    <t>“Summary data from each EITI Report should be submitted electronically to the International Secretariat according to the standardised reporting format provided by the International Secretariat”</t>
  </si>
  <si>
    <t xml:space="preserve">   Part 3 covers data on government revenues per revenue stream and company. An example of this part using Norway's 2012 EITI Report is available in a final worksheet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</si>
  <si>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</si>
  <si>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Yes</t>
  </si>
  <si>
    <t>Diamond, volume</t>
  </si>
  <si>
    <t>Diamond, value</t>
  </si>
  <si>
    <t>FREDA EFFAH</t>
  </si>
  <si>
    <t>BOAS &amp; ASSOCIATES</t>
  </si>
  <si>
    <t>fredarry121@yahoo.com</t>
  </si>
  <si>
    <t>Anglogold Ashanti (Obuasi) Ltd.</t>
  </si>
  <si>
    <t>Anglogold ashanti (Iduapriem) Ltd</t>
  </si>
  <si>
    <t>Adamus Resources Ltd</t>
  </si>
  <si>
    <t>Golden Star Prestea/Bogoso</t>
  </si>
  <si>
    <t>Ghana Bauxite Company Ltd</t>
  </si>
  <si>
    <t>Ghana Manganese Company</t>
  </si>
  <si>
    <t>Goldfields Ghana Ltd</t>
  </si>
  <si>
    <t>Abosso Goldfields Ltd</t>
  </si>
  <si>
    <t>Golden Star (Wassa) Ltd</t>
  </si>
  <si>
    <t>Chirano Gold Mines Ltd</t>
  </si>
  <si>
    <t>Newmont Golden Ridge Ltd</t>
  </si>
  <si>
    <t>Newmont Ghana Gold Ltd</t>
  </si>
  <si>
    <t>Perseus Mining (Ghana) Co.</t>
  </si>
  <si>
    <t>Prestea Sankofa Ltd</t>
  </si>
  <si>
    <t>Tullow (Ghana) Ltd</t>
  </si>
  <si>
    <t>Kosmos Energy Ghana HC</t>
  </si>
  <si>
    <t>Ghana National Petroleum Corporation (GNPC)</t>
  </si>
  <si>
    <t>HESS Exploration</t>
  </si>
  <si>
    <t>Anadarko WCTP Ghana Ltd</t>
  </si>
  <si>
    <t>Petro SA</t>
  </si>
  <si>
    <t>721G000012</t>
  </si>
  <si>
    <t>421G000014</t>
  </si>
  <si>
    <t xml:space="preserve"> 621G000008</t>
  </si>
  <si>
    <t xml:space="preserve"> 665G000003</t>
  </si>
  <si>
    <t>365G0000002</t>
  </si>
  <si>
    <t>565G0000001</t>
  </si>
  <si>
    <t>614G000005</t>
  </si>
  <si>
    <t xml:space="preserve"> 324G000112</t>
  </si>
  <si>
    <t xml:space="preserve"> 109G000038</t>
  </si>
  <si>
    <t>C0003257630</t>
  </si>
  <si>
    <t xml:space="preserve"> 624V00318</t>
  </si>
  <si>
    <t>209G000648</t>
  </si>
  <si>
    <t>209G000045</t>
  </si>
  <si>
    <t>V0003107108</t>
  </si>
  <si>
    <t>824V062391</t>
  </si>
  <si>
    <t>C000333547X</t>
  </si>
  <si>
    <t>Bauxite</t>
  </si>
  <si>
    <t>Manganese</t>
  </si>
  <si>
    <t>Oil/Gas</t>
  </si>
  <si>
    <t>Royalties</t>
  </si>
  <si>
    <t xml:space="preserve"> Bonuses</t>
  </si>
  <si>
    <t xml:space="preserve"> Delivered/paid directly to government</t>
  </si>
  <si>
    <t xml:space="preserve"> Delivered/paid to state-owned enterprise(s)</t>
  </si>
  <si>
    <t xml:space="preserve"> Compulsory transfers to government (infrastructure and other)</t>
  </si>
  <si>
    <t>Other rent payments</t>
  </si>
  <si>
    <t>Sales of goods and services by government units</t>
  </si>
  <si>
    <t xml:space="preserve"> Administrative fees for government services</t>
  </si>
  <si>
    <t>15E</t>
  </si>
  <si>
    <t xml:space="preserve">Revenues not classified </t>
  </si>
  <si>
    <t>Property rate</t>
  </si>
  <si>
    <t>Mineral Rights Fees</t>
  </si>
  <si>
    <t>Environmental Permitting Fees</t>
  </si>
  <si>
    <t>Ground rent</t>
  </si>
  <si>
    <t>Mineral Royalty</t>
  </si>
  <si>
    <t>GHANA</t>
  </si>
  <si>
    <t>Dividends(Mining)</t>
  </si>
  <si>
    <t>Dividends(Oil &amp;Gas</t>
  </si>
  <si>
    <t>Corporate Income Tax(Mining)</t>
  </si>
  <si>
    <t>Corporate Income Tax(Oil &amp; Gas)</t>
  </si>
  <si>
    <t>Training/Tech fees (Oil)</t>
  </si>
  <si>
    <t>Additional Participating Interest(Oil)</t>
  </si>
  <si>
    <t>Royalty(Oil)</t>
  </si>
  <si>
    <t>Surface Rental(Oil)</t>
  </si>
  <si>
    <t>Carried Interest(Oil)</t>
  </si>
  <si>
    <t>Gas sales(oil &amp; Gas)</t>
  </si>
  <si>
    <t>(examples provided)</t>
  </si>
  <si>
    <t>Bauxite, volume</t>
  </si>
  <si>
    <t>Manganese, volume</t>
  </si>
  <si>
    <t>Bauxite, value</t>
  </si>
  <si>
    <t>Manganese, value</t>
  </si>
  <si>
    <t>Public registory of licences, oil</t>
  </si>
  <si>
    <t>Public registory of licences, mining</t>
  </si>
  <si>
    <t>Diamond value</t>
  </si>
  <si>
    <t>million cedis</t>
  </si>
  <si>
    <t xml:space="preserve">  </t>
  </si>
  <si>
    <t>Gas,value</t>
  </si>
  <si>
    <t>Oil, value</t>
  </si>
  <si>
    <t>USD</t>
  </si>
  <si>
    <t>bbls</t>
  </si>
  <si>
    <t>million USD</t>
  </si>
  <si>
    <t>Mmscuft</t>
  </si>
  <si>
    <t>Partially</t>
  </si>
  <si>
    <t>oz</t>
  </si>
  <si>
    <t>ct</t>
  </si>
  <si>
    <t>mt</t>
  </si>
  <si>
    <t>miilion USD</t>
  </si>
  <si>
    <t>Gas value</t>
  </si>
  <si>
    <t>Government Budget Statements</t>
  </si>
  <si>
    <t>www.mofep.gov.gh/budget-statements</t>
  </si>
  <si>
    <t>Online Data Repository</t>
  </si>
  <si>
    <t>http://ghana.revenuesystems.org/</t>
  </si>
  <si>
    <t>https://www.ghanapetroleumregister.com/licensing-rounds</t>
  </si>
  <si>
    <t>Online Services Licensing</t>
  </si>
  <si>
    <t>www.eservices.gov.gh/MINCOM</t>
  </si>
  <si>
    <t>N/A</t>
  </si>
  <si>
    <t>Section 5.2, Table 5.2 Gheiti Mining report 2015</t>
  </si>
  <si>
    <t>Section 4.4,Table 4.8 Gheiti Oil &amp; Gas report 2015</t>
  </si>
  <si>
    <t>Section 4.3, Table 4.6, Gheiti Oil &amp; Gas report 2015</t>
  </si>
  <si>
    <t>MMscf</t>
  </si>
  <si>
    <t>Section 5.3, Table 5.3, Gheiti Mining report 2015</t>
  </si>
  <si>
    <t>Section 4.3,T able 4.5, Gheiti Oil &amp; Gas report 2015</t>
  </si>
  <si>
    <t>Section 4.4,Table 4.10 Gheiti Oil &amp; Gas report 2015</t>
  </si>
  <si>
    <t>Section 8.0, Table 8.3, Gheiti Oil&amp; Gas report 2015</t>
  </si>
  <si>
    <t>Name of receiving government agency</t>
  </si>
  <si>
    <t>Domestic Tax Revenue Division (Ghana Revenue Authority)</t>
  </si>
  <si>
    <t>District / Municipal Assemblies</t>
  </si>
  <si>
    <t>Minerals Commission</t>
  </si>
  <si>
    <t>Environmental Protection Agency</t>
  </si>
  <si>
    <t>Office of the Administrator of Stool Lands</t>
  </si>
  <si>
    <t>Petroleum Commission</t>
  </si>
  <si>
    <t>Non-Tax Revenue Unit (Ministry of Finance and Economic Planning)</t>
  </si>
  <si>
    <t>Ghana National Petroleum Commission</t>
  </si>
  <si>
    <t>http://www.gheiti.gov.gh/site/index.php?option=com_phocadownload&amp;view=category&amp;id=33:2015&amp;Itemid=54</t>
  </si>
  <si>
    <t>http://www.gheiti.gov.gh/site/index.php?option=com_phocadownload&amp;view=category&amp;id=40:acts-a-policy-documents&amp;Itemid=54</t>
  </si>
  <si>
    <t>http://www.gheiti.gov.gh/site/index.php?option=com_phocadownload&amp;view=category&amp;download=325:summary-data-template-gheiti-2015&amp;id=33:2015&amp;Itemid=54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</si>
</sst>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yyyy\-mm\-dd;@"/>
    <numFmt numFmtId="166" formatCode="_-* #,##0_-;\-* #,##0_-;_-* &quot;-&quot;??_-;_-@_-"/>
    <numFmt numFmtId="167" formatCode="_-* #,##0_-;[Red]\-* #,##0_-;_-* &quot;-&quot;??_-;_-@_-"/>
    <numFmt numFmtId="168" formatCode="_(* #,##0_);_(* \(#,##0\);_(* &quot;-&quot;??_);_(@_)"/>
  </numFmts>
  <fonts count="64">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sz val="12"/>
      <name val="Calibri"/>
      <family val="2"/>
      <scheme val="minor"/>
    </font>
    <font>
      <i/>
      <sz val="10"/>
      <color theme="1"/>
      <name val="Calibri"/>
      <family val="2"/>
    </font>
    <font>
      <i/>
      <sz val="10"/>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sz val="12"/>
      <color theme="1"/>
      <name val="Calibri"/>
      <family val="2"/>
    </font>
    <font>
      <i/>
      <sz val="12"/>
      <color theme="1"/>
      <name val="Calibri"/>
      <family val="2"/>
      <scheme val="minor"/>
    </font>
    <font>
      <i/>
      <sz val="10"/>
      <color theme="1"/>
      <name val="Calibri"/>
      <family val="2"/>
    </font>
    <font>
      <b/>
      <sz val="11"/>
      <color rgb="FF000000"/>
      <name val="Calibri"/>
      <family val="2"/>
      <scheme val="minor"/>
    </font>
    <font>
      <b/>
      <sz val="12"/>
      <color theme="1"/>
      <name val="Calibri"/>
      <family val="2"/>
      <scheme val="minor"/>
    </font>
    <font>
      <b/>
      <i/>
      <sz val="10"/>
      <color theme="1"/>
      <name val="Calibri"/>
      <family val="2"/>
      <scheme val="minor"/>
    </font>
    <font>
      <sz val="12"/>
      <color theme="1"/>
      <name val="Times New Roman"/>
      <family val="1"/>
    </font>
    <font>
      <sz val="12"/>
      <color rgb="FF000000"/>
      <name val="Times New Roman"/>
      <family val="1"/>
    </font>
    <font>
      <b/>
      <sz val="8"/>
      <color rgb="FF000000"/>
      <name val="Times New Roman"/>
      <family val="1"/>
    </font>
    <font>
      <sz val="10"/>
      <color rgb="FF000000"/>
      <name val="Times New Roman"/>
      <family val="1"/>
    </font>
    <font>
      <sz val="10"/>
      <color theme="1"/>
      <name val="Times New Roman"/>
      <family val="1"/>
    </font>
    <font>
      <b/>
      <sz val="9"/>
      <color rgb="FF000000"/>
      <name val="Times New Roman"/>
      <family val="1"/>
    </font>
    <font>
      <b/>
      <sz val="7"/>
      <color rgb="FF000000"/>
      <name val="Times New Roman"/>
      <family val="1"/>
    </font>
    <font>
      <i/>
      <sz val="10"/>
      <color theme="1"/>
      <name val="Times New Roman"/>
      <family val="1"/>
    </font>
    <font>
      <b/>
      <sz val="10"/>
      <color rgb="FF000000"/>
      <name val="Times New Roman"/>
      <family val="1"/>
    </font>
    <font>
      <sz val="11"/>
      <color theme="1"/>
      <name val="Times New Roman"/>
      <family val="1"/>
    </font>
    <font>
      <b/>
      <sz val="9"/>
      <color rgb="FFFFFFFF"/>
      <name val="Times New Roman"/>
      <family val="1"/>
    </font>
    <font>
      <sz val="9"/>
      <name val="Calibri"/>
      <family val="2"/>
      <scheme val="minor"/>
    </font>
    <font>
      <sz val="10"/>
      <color theme="0"/>
      <name val="Times New Roman"/>
      <family val="1"/>
    </font>
    <font>
      <sz val="12"/>
      <name val="Calibri"/>
      <family val="2"/>
    </font>
    <font>
      <sz val="10"/>
      <name val="Times New Roman"/>
      <family val="1"/>
    </font>
    <font>
      <b/>
      <sz val="10"/>
      <name val="Times New Roman"/>
      <family val="1"/>
    </font>
    <font>
      <sz val="11"/>
      <name val="Times New Roman"/>
      <family val="1"/>
    </font>
    <font>
      <b/>
      <sz val="8"/>
      <name val="Times New Roman"/>
      <family val="1"/>
    </font>
    <font>
      <sz val="8"/>
      <name val="Times New Roman"/>
      <family val="1"/>
    </font>
    <font>
      <sz val="12"/>
      <name val="Times New Roman"/>
      <family val="1"/>
    </font>
    <font>
      <b/>
      <sz val="12"/>
      <name val="Calibri"/>
      <family val="2"/>
      <scheme val="minor"/>
    </font>
    <font>
      <sz val="9"/>
      <name val="Times New Roman"/>
      <family val="1"/>
    </font>
  </fonts>
  <fills count="20">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theme="2"/>
        <bgColor indexed="64"/>
      </patternFill>
    </fill>
    <fill>
      <patternFill patternType="solid">
        <fgColor rgb="FFF2F2F2"/>
      </patternFill>
    </fill>
    <fill>
      <patternFill patternType="solid">
        <fgColor rgb="FFF2F2F2"/>
        <bgColor indexed="64"/>
      </patternFill>
    </fill>
    <fill>
      <patternFill patternType="solid">
        <fgColor theme="4" tint="0.59999389629810485"/>
        <bgColor theme="4" tint="0.59999389629810485"/>
      </patternFill>
    </fill>
    <fill>
      <patternFill patternType="solid">
        <fgColor rgb="FF4F81BD"/>
        <bgColor indexed="64"/>
      </patternFill>
    </fill>
    <fill>
      <patternFill patternType="solid">
        <fgColor rgb="FFDBE5F1"/>
        <bgColor indexed="64"/>
      </patternFill>
    </fill>
    <fill>
      <patternFill patternType="solid">
        <fgColor theme="0"/>
        <bgColor theme="4" tint="0.59999389629810485"/>
      </patternFill>
    </fill>
    <fill>
      <patternFill patternType="solid">
        <fgColor theme="0"/>
        <bgColor theme="4" tint="0.79998168889431442"/>
      </patternFill>
    </fill>
  </fills>
  <borders count="43">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style="thin">
        <color auto="1"/>
      </right>
      <top/>
      <bottom/>
      <diagonal/>
    </border>
    <border>
      <left style="thin">
        <color rgb="FF7F7F7F"/>
      </left>
      <right/>
      <top style="thin">
        <color rgb="FF7F7F7F"/>
      </top>
      <bottom style="thin">
        <color rgb="FF7F7F7F"/>
      </bottom>
      <diagonal/>
    </border>
    <border>
      <left style="medium">
        <color rgb="FF4F81BD"/>
      </left>
      <right style="medium">
        <color rgb="FF4F81BD"/>
      </right>
      <top style="medium">
        <color rgb="FF4F81BD"/>
      </top>
      <bottom style="medium">
        <color rgb="FF4F81BD"/>
      </bottom>
      <diagonal/>
    </border>
    <border>
      <left/>
      <right style="medium">
        <color rgb="FF95B3D7"/>
      </right>
      <top/>
      <bottom/>
      <diagonal/>
    </border>
    <border>
      <left style="medium">
        <color rgb="FF95B3D7"/>
      </left>
      <right style="medium">
        <color rgb="FF95B3D7"/>
      </right>
      <top/>
      <bottom style="medium">
        <color rgb="FF95B3D7"/>
      </bottom>
      <diagonal/>
    </border>
    <border>
      <left/>
      <right/>
      <top style="medium">
        <color rgb="FFFFFFFF"/>
      </top>
      <bottom style="medium">
        <color rgb="FFFFFFFF"/>
      </bottom>
      <diagonal/>
    </border>
    <border>
      <left style="thin">
        <color indexed="64"/>
      </left>
      <right/>
      <top style="medium">
        <color rgb="FFFFFFFF"/>
      </top>
      <bottom style="medium">
        <color rgb="FFFFFFFF"/>
      </bottom>
      <diagonal/>
    </border>
    <border>
      <left style="thin">
        <color indexed="64"/>
      </left>
      <right style="thin">
        <color indexed="64"/>
      </right>
      <top style="medium">
        <color rgb="FFFFFFFF"/>
      </top>
      <bottom style="medium">
        <color rgb="FFFFFFFF"/>
      </bottom>
      <diagonal/>
    </border>
  </borders>
  <cellStyleXfs count="33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3"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0" fillId="13" borderId="19"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319">
    <xf numFmtId="0" fontId="0" fillId="0" borderId="0" xfId="0"/>
    <xf numFmtId="0" fontId="2" fillId="0" borderId="8" xfId="0" applyFont="1" applyBorder="1" applyAlignment="1">
      <alignment vertical="center" wrapText="1"/>
    </xf>
    <xf numFmtId="0" fontId="4" fillId="0" borderId="8" xfId="0" applyFont="1" applyBorder="1" applyAlignment="1">
      <alignment vertical="center" wrapText="1"/>
    </xf>
    <xf numFmtId="0" fontId="2" fillId="0" borderId="13" xfId="0" applyFont="1" applyBorder="1" applyAlignment="1">
      <alignment vertical="center" wrapText="1"/>
    </xf>
    <xf numFmtId="0" fontId="11" fillId="0" borderId="0" xfId="0" applyFont="1" applyAlignment="1">
      <alignment horizontal="left" vertical="center" wrapText="1"/>
    </xf>
    <xf numFmtId="0" fontId="16" fillId="0" borderId="0" xfId="0" applyFont="1" applyAlignment="1">
      <alignment horizontal="left" vertical="center" wrapText="1"/>
    </xf>
    <xf numFmtId="0" fontId="11" fillId="0" borderId="0" xfId="0" applyFont="1" applyAlignment="1">
      <alignment horizontal="left" vertical="center"/>
    </xf>
    <xf numFmtId="0" fontId="21"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7" fillId="3" borderId="12" xfId="27"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3" fontId="4" fillId="0" borderId="8" xfId="0" applyNumberFormat="1" applyFont="1" applyBorder="1" applyAlignment="1">
      <alignment vertical="center" wrapText="1"/>
    </xf>
    <xf numFmtId="0" fontId="2" fillId="0" borderId="2" xfId="0" applyFont="1" applyFill="1" applyBorder="1" applyAlignment="1">
      <alignment vertical="center" wrapText="1"/>
    </xf>
    <xf numFmtId="0" fontId="3" fillId="0" borderId="2" xfId="0" applyFont="1" applyFill="1" applyBorder="1" applyAlignment="1">
      <alignment vertical="center" wrapText="1"/>
    </xf>
    <xf numFmtId="0" fontId="2" fillId="0" borderId="1" xfId="0" applyFont="1" applyFill="1" applyBorder="1" applyAlignment="1">
      <alignment vertical="center" wrapText="1"/>
    </xf>
    <xf numFmtId="0" fontId="3" fillId="0" borderId="10" xfId="0" applyFont="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10" xfId="0" applyFont="1" applyFill="1" applyBorder="1" applyAlignment="1">
      <alignment vertical="center" wrapText="1"/>
    </xf>
    <xf numFmtId="15" fontId="11" fillId="0" borderId="0" xfId="0" applyNumberFormat="1" applyFont="1" applyAlignment="1">
      <alignment horizontal="left" vertical="center" wrapText="1"/>
    </xf>
    <xf numFmtId="0" fontId="11" fillId="0" borderId="0" xfId="0" applyFont="1" applyAlignment="1">
      <alignment vertical="center" wrapText="1"/>
    </xf>
    <xf numFmtId="0" fontId="12" fillId="0" borderId="0" xfId="0" applyFont="1" applyAlignment="1"/>
    <xf numFmtId="0" fontId="18" fillId="0" borderId="0" xfId="0" applyFont="1" applyAlignment="1"/>
    <xf numFmtId="0" fontId="11" fillId="0" borderId="0" xfId="0" applyFont="1" applyAlignment="1">
      <alignment wrapText="1"/>
    </xf>
    <xf numFmtId="15"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quotePrefix="1" applyFont="1" applyAlignment="1">
      <alignment horizontal="left" vertical="center" wrapText="1"/>
    </xf>
    <xf numFmtId="0" fontId="13" fillId="0" borderId="0" xfId="0" applyFont="1" applyAlignment="1">
      <alignment horizontal="left" vertical="center" wrapText="1"/>
    </xf>
    <xf numFmtId="0" fontId="13" fillId="6" borderId="0" xfId="0" applyFont="1" applyFill="1" applyBorder="1" applyAlignment="1">
      <alignment horizontal="left"/>
    </xf>
    <xf numFmtId="0" fontId="32" fillId="13" borderId="20" xfId="320" applyFont="1" applyBorder="1" applyAlignment="1">
      <alignment horizontal="left" vertical="center" wrapText="1"/>
    </xf>
    <xf numFmtId="0" fontId="5" fillId="0" borderId="0" xfId="128" applyAlignment="1"/>
    <xf numFmtId="0" fontId="11" fillId="0" borderId="0" xfId="0" quotePrefix="1" applyFont="1" applyBorder="1" applyAlignment="1">
      <alignment horizontal="left" vertical="center" wrapText="1"/>
    </xf>
    <xf numFmtId="0" fontId="11" fillId="0" borderId="0" xfId="0" applyFont="1" applyBorder="1" applyAlignment="1">
      <alignment horizontal="left" vertical="center" wrapText="1"/>
    </xf>
    <xf numFmtId="0" fontId="11" fillId="0" borderId="21" xfId="0" applyFont="1" applyBorder="1" applyAlignment="1">
      <alignment vertical="center" wrapText="1"/>
    </xf>
    <xf numFmtId="0" fontId="35" fillId="0" borderId="0" xfId="0" applyFont="1" applyAlignment="1">
      <alignment vertical="center" wrapText="1"/>
    </xf>
    <xf numFmtId="0" fontId="11" fillId="0" borderId="0" xfId="0" applyFont="1" applyAlignment="1">
      <alignment horizontal="left" vertical="center" wrapText="1"/>
    </xf>
    <xf numFmtId="0" fontId="12" fillId="0" borderId="0" xfId="0" applyFont="1" applyAlignment="1">
      <alignment vertical="center"/>
    </xf>
    <xf numFmtId="0" fontId="18" fillId="0" borderId="0" xfId="0" applyFont="1" applyAlignment="1">
      <alignment vertical="center"/>
    </xf>
    <xf numFmtId="0" fontId="11" fillId="0" borderId="14" xfId="0" applyFont="1" applyBorder="1" applyAlignment="1">
      <alignment vertical="center"/>
    </xf>
    <xf numFmtId="0" fontId="11" fillId="0" borderId="4" xfId="0" applyFont="1" applyBorder="1" applyAlignment="1">
      <alignment vertical="center"/>
    </xf>
    <xf numFmtId="0" fontId="11" fillId="0" borderId="0" xfId="0" applyFont="1" applyAlignment="1">
      <alignment vertical="center"/>
    </xf>
    <xf numFmtId="0" fontId="11" fillId="0" borderId="10"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0" fontId="13" fillId="6" borderId="0" xfId="0" applyFont="1" applyFill="1" applyBorder="1" applyAlignment="1">
      <alignment horizontal="left" vertical="center" wrapText="1"/>
    </xf>
    <xf numFmtId="0" fontId="2" fillId="0" borderId="0" xfId="0" applyFont="1" applyAlignment="1">
      <alignment vertical="center"/>
    </xf>
    <xf numFmtId="0" fontId="4" fillId="0" borderId="4"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8" fillId="0" borderId="0" xfId="0" applyFont="1" applyAlignment="1">
      <alignment vertical="center"/>
    </xf>
    <xf numFmtId="0" fontId="2" fillId="10" borderId="10" xfId="0" applyFont="1" applyFill="1" applyBorder="1" applyAlignment="1">
      <alignment vertical="center"/>
    </xf>
    <xf numFmtId="0" fontId="3" fillId="0" borderId="9" xfId="0" applyFont="1" applyBorder="1" applyAlignment="1">
      <alignment vertical="center"/>
    </xf>
    <xf numFmtId="0" fontId="2" fillId="0" borderId="0" xfId="0" applyFont="1" applyAlignment="1">
      <alignment horizontal="right" vertical="center"/>
    </xf>
    <xf numFmtId="0" fontId="9" fillId="0" borderId="0" xfId="0" applyFont="1" applyAlignment="1">
      <alignment vertical="center"/>
    </xf>
    <xf numFmtId="0" fontId="11" fillId="4" borderId="31" xfId="0" applyFont="1" applyFill="1" applyBorder="1" applyAlignment="1">
      <alignment horizontal="left" vertical="center" wrapText="1"/>
    </xf>
    <xf numFmtId="165" fontId="11" fillId="4" borderId="32" xfId="0" applyNumberFormat="1" applyFont="1" applyFill="1" applyBorder="1" applyAlignment="1">
      <alignment horizontal="left" vertical="center" wrapText="1"/>
    </xf>
    <xf numFmtId="0" fontId="11" fillId="4" borderId="32" xfId="0" applyFont="1" applyFill="1" applyBorder="1" applyAlignment="1">
      <alignment horizontal="left" vertical="center" wrapText="1"/>
    </xf>
    <xf numFmtId="0" fontId="11" fillId="5" borderId="32" xfId="0" applyFont="1" applyFill="1" applyBorder="1" applyAlignment="1">
      <alignment horizontal="left" vertical="center" wrapText="1"/>
    </xf>
    <xf numFmtId="0" fontId="5" fillId="5" borderId="32" xfId="128" applyFill="1" applyBorder="1" applyAlignment="1">
      <alignment horizontal="left" vertical="center" wrapText="1"/>
    </xf>
    <xf numFmtId="166" fontId="11" fillId="4" borderId="32" xfId="245" applyNumberFormat="1" applyFont="1" applyFill="1" applyBorder="1" applyAlignment="1">
      <alignment horizontal="left" vertical="center" wrapText="1"/>
    </xf>
    <xf numFmtId="49" fontId="11" fillId="4" borderId="32" xfId="0" applyNumberFormat="1" applyFont="1" applyFill="1" applyBorder="1" applyAlignment="1">
      <alignment horizontal="left" vertical="center" wrapText="1"/>
    </xf>
    <xf numFmtId="0" fontId="11" fillId="10" borderId="32" xfId="0" applyFont="1" applyFill="1" applyBorder="1" applyAlignment="1">
      <alignment horizontal="left" vertical="center" wrapText="1"/>
    </xf>
    <xf numFmtId="0" fontId="11" fillId="10" borderId="33" xfId="0" applyFont="1" applyFill="1" applyBorder="1" applyAlignment="1">
      <alignment horizontal="left" vertical="center" wrapText="1"/>
    </xf>
    <xf numFmtId="167" fontId="2" fillId="0" borderId="0" xfId="245" applyNumberFormat="1" applyFont="1" applyBorder="1" applyAlignment="1">
      <alignment vertical="center"/>
    </xf>
    <xf numFmtId="49" fontId="2" fillId="14" borderId="2" xfId="0" applyNumberFormat="1" applyFont="1" applyFill="1" applyBorder="1" applyAlignment="1">
      <alignment horizontal="left" vertical="center"/>
    </xf>
    <xf numFmtId="49" fontId="2" fillId="14" borderId="2" xfId="0" applyNumberFormat="1" applyFont="1" applyFill="1" applyBorder="1" applyAlignment="1">
      <alignment horizontal="left" vertical="center" wrapText="1"/>
    </xf>
    <xf numFmtId="0" fontId="36" fillId="0" borderId="0" xfId="0" applyFont="1" applyAlignment="1">
      <alignment vertical="center"/>
    </xf>
    <xf numFmtId="0" fontId="3" fillId="0" borderId="10" xfId="0" applyFont="1" applyBorder="1" applyAlignment="1">
      <alignment vertical="center"/>
    </xf>
    <xf numFmtId="49" fontId="2" fillId="14" borderId="1" xfId="0" applyNumberFormat="1" applyFont="1" applyFill="1" applyBorder="1" applyAlignment="1">
      <alignment vertical="center" wrapText="1"/>
    </xf>
    <xf numFmtId="49" fontId="2" fillId="14" borderId="5" xfId="0" applyNumberFormat="1" applyFont="1" applyFill="1" applyBorder="1" applyAlignment="1">
      <alignment vertical="center" wrapText="1"/>
    </xf>
    <xf numFmtId="49" fontId="2" fillId="14" borderId="0" xfId="0" applyNumberFormat="1" applyFont="1" applyFill="1" applyBorder="1" applyAlignment="1">
      <alignment horizontal="left" vertical="center" wrapText="1" indent="4"/>
    </xf>
    <xf numFmtId="0" fontId="5" fillId="4" borderId="32" xfId="128" applyFont="1" applyFill="1" applyBorder="1" applyAlignment="1">
      <alignment horizontal="left" vertical="center" wrapText="1"/>
    </xf>
    <xf numFmtId="0" fontId="3" fillId="0" borderId="17" xfId="0" applyFont="1" applyBorder="1" applyAlignment="1">
      <alignment vertical="center" wrapText="1"/>
    </xf>
    <xf numFmtId="0" fontId="0" fillId="5" borderId="35" xfId="0" applyFill="1" applyBorder="1" applyAlignment="1">
      <alignment vertical="center" wrapText="1"/>
    </xf>
    <xf numFmtId="0" fontId="0" fillId="5" borderId="18" xfId="0" applyFill="1" applyBorder="1" applyAlignment="1">
      <alignment vertical="center" wrapText="1"/>
    </xf>
    <xf numFmtId="0" fontId="3" fillId="0" borderId="17" xfId="0" applyFont="1" applyBorder="1" applyAlignment="1">
      <alignment vertical="center"/>
    </xf>
    <xf numFmtId="0" fontId="2" fillId="10" borderId="18" xfId="0" applyFont="1" applyFill="1" applyBorder="1" applyAlignme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9" borderId="0" xfId="0" applyFont="1" applyFill="1" applyAlignment="1">
      <alignment vertical="center"/>
    </xf>
    <xf numFmtId="0" fontId="21" fillId="0" borderId="0" xfId="0" applyFont="1" applyFill="1" applyAlignment="1">
      <alignment vertical="center"/>
    </xf>
    <xf numFmtId="3" fontId="0" fillId="0" borderId="8" xfId="245" applyNumberFormat="1" applyFont="1" applyFill="1" applyBorder="1" applyAlignment="1">
      <alignment vertical="center" wrapText="1"/>
    </xf>
    <xf numFmtId="3" fontId="40" fillId="12" borderId="0" xfId="0" applyNumberFormat="1" applyFont="1" applyFill="1" applyAlignment="1">
      <alignment vertical="center"/>
    </xf>
    <xf numFmtId="167" fontId="0" fillId="0" borderId="10" xfId="245" applyNumberFormat="1" applyFont="1" applyBorder="1" applyAlignment="1">
      <alignment vertical="center"/>
    </xf>
    <xf numFmtId="0" fontId="0" fillId="0" borderId="0" xfId="0" applyFont="1" applyAlignment="1">
      <alignment vertical="center"/>
    </xf>
    <xf numFmtId="4" fontId="42" fillId="15" borderId="0" xfId="0" applyNumberFormat="1" applyFont="1" applyFill="1" applyBorder="1"/>
    <xf numFmtId="3" fontId="4" fillId="0" borderId="0" xfId="0" applyNumberFormat="1" applyFont="1" applyBorder="1" applyAlignment="1">
      <alignment vertical="center" wrapText="1"/>
    </xf>
    <xf numFmtId="0" fontId="7" fillId="3" borderId="36" xfId="27" applyFont="1" applyBorder="1" applyAlignment="1">
      <alignment vertical="center" wrapText="1"/>
    </xf>
    <xf numFmtId="166" fontId="11" fillId="4" borderId="32" xfId="245" applyNumberFormat="1" applyFont="1" applyFill="1" applyBorder="1" applyAlignment="1">
      <alignment vertical="center" wrapText="1"/>
    </xf>
    <xf numFmtId="0" fontId="5" fillId="10" borderId="34" xfId="128" applyFill="1" applyBorder="1" applyAlignment="1">
      <alignment horizontal="left" vertical="center" wrapText="1"/>
    </xf>
    <xf numFmtId="0" fontId="0" fillId="10" borderId="0" xfId="0" applyFill="1" applyBorder="1" applyAlignment="1">
      <alignment wrapText="1"/>
    </xf>
    <xf numFmtId="0" fontId="0" fillId="10" borderId="8" xfId="0" applyFill="1" applyBorder="1" applyAlignment="1">
      <alignment wrapText="1"/>
    </xf>
    <xf numFmtId="0" fontId="2" fillId="10" borderId="0" xfId="0" applyFont="1" applyFill="1" applyBorder="1"/>
    <xf numFmtId="0" fontId="24" fillId="10" borderId="0" xfId="0" applyFont="1" applyFill="1" applyBorder="1"/>
    <xf numFmtId="0" fontId="24" fillId="10" borderId="8" xfId="0" applyFont="1" applyFill="1" applyBorder="1"/>
    <xf numFmtId="0" fontId="2" fillId="10" borderId="10" xfId="0" applyFont="1" applyFill="1" applyBorder="1"/>
    <xf numFmtId="0" fontId="2" fillId="10" borderId="11" xfId="0" applyFont="1" applyFill="1" applyBorder="1"/>
    <xf numFmtId="0" fontId="25" fillId="2" borderId="2" xfId="0" applyFont="1" applyFill="1" applyBorder="1" applyAlignment="1">
      <alignment horizontal="left" vertical="top" wrapText="1"/>
    </xf>
    <xf numFmtId="0" fontId="25" fillId="0" borderId="0" xfId="0" applyFont="1" applyBorder="1" applyAlignment="1">
      <alignment vertical="top" wrapText="1"/>
    </xf>
    <xf numFmtId="0" fontId="26" fillId="2" borderId="2" xfId="0" applyFont="1" applyFill="1" applyBorder="1" applyAlignment="1">
      <alignment horizontal="left" vertical="top" wrapText="1"/>
    </xf>
    <xf numFmtId="0" fontId="26" fillId="0" borderId="0" xfId="0" applyFont="1" applyBorder="1" applyAlignment="1">
      <alignment vertical="top" wrapText="1"/>
    </xf>
    <xf numFmtId="0" fontId="2" fillId="2" borderId="2" xfId="0" applyFont="1" applyFill="1" applyBorder="1" applyAlignment="1">
      <alignment horizontal="left" vertical="top"/>
    </xf>
    <xf numFmtId="0" fontId="2" fillId="0" borderId="0" xfId="0" applyFont="1" applyBorder="1" applyAlignment="1">
      <alignment vertical="top" wrapText="1"/>
    </xf>
    <xf numFmtId="0" fontId="26" fillId="2" borderId="2" xfId="0" applyFont="1" applyFill="1" applyBorder="1" applyAlignment="1">
      <alignment horizontal="left" vertical="top"/>
    </xf>
    <xf numFmtId="0" fontId="3" fillId="2" borderId="2" xfId="0" applyFont="1" applyFill="1" applyBorder="1" applyAlignment="1">
      <alignment horizontal="left" vertical="top"/>
    </xf>
    <xf numFmtId="0" fontId="25" fillId="2" borderId="2" xfId="0" applyFont="1" applyFill="1" applyBorder="1" applyAlignment="1">
      <alignment horizontal="left" vertical="top"/>
    </xf>
    <xf numFmtId="0" fontId="4" fillId="0" borderId="0" xfId="0" applyFont="1" applyBorder="1" applyAlignment="1">
      <alignment vertical="top" wrapText="1"/>
    </xf>
    <xf numFmtId="0" fontId="2" fillId="2" borderId="2" xfId="0" applyFont="1" applyFill="1" applyBorder="1" applyAlignment="1">
      <alignment horizontal="left" vertical="top" wrapText="1"/>
    </xf>
    <xf numFmtId="0" fontId="3" fillId="0" borderId="0" xfId="0" applyFont="1" applyBorder="1" applyAlignment="1">
      <alignment vertical="top" wrapText="1"/>
    </xf>
    <xf numFmtId="0" fontId="2" fillId="0" borderId="5" xfId="0" applyFont="1" applyBorder="1" applyAlignment="1">
      <alignment vertical="top" wrapText="1"/>
    </xf>
    <xf numFmtId="0" fontId="2" fillId="2" borderId="1" xfId="0" applyFont="1" applyFill="1" applyBorder="1" applyAlignment="1">
      <alignment vertical="top" wrapText="1"/>
    </xf>
    <xf numFmtId="0" fontId="42" fillId="0" borderId="2" xfId="0" applyFont="1" applyFill="1" applyBorder="1" applyAlignment="1">
      <alignment vertical="center" wrapText="1"/>
    </xf>
    <xf numFmtId="0" fontId="42" fillId="0" borderId="0" xfId="0" applyFont="1"/>
    <xf numFmtId="167" fontId="46" fillId="0" borderId="0" xfId="245" applyNumberFormat="1" applyFont="1" applyBorder="1" applyAlignment="1">
      <alignment vertical="center"/>
    </xf>
    <xf numFmtId="3" fontId="46" fillId="0" borderId="0" xfId="0" applyNumberFormat="1" applyFont="1" applyBorder="1" applyAlignment="1">
      <alignment vertical="center" wrapText="1"/>
    </xf>
    <xf numFmtId="164" fontId="11" fillId="4" borderId="32" xfId="245" applyNumberFormat="1" applyFont="1" applyFill="1" applyBorder="1" applyAlignment="1">
      <alignment vertical="center" wrapText="1"/>
    </xf>
    <xf numFmtId="0" fontId="12" fillId="0" borderId="0" xfId="0" applyFont="1"/>
    <xf numFmtId="0" fontId="11" fillId="0" borderId="0" xfId="0" applyFont="1" applyAlignment="1">
      <alignment horizontal="left" wrapText="1"/>
    </xf>
    <xf numFmtId="0" fontId="33" fillId="0" borderId="0" xfId="128" applyFont="1"/>
    <xf numFmtId="0" fontId="11" fillId="0" borderId="4" xfId="0" applyFont="1" applyBorder="1"/>
    <xf numFmtId="0" fontId="11" fillId="0" borderId="14" xfId="0" applyFont="1" applyBorder="1"/>
    <xf numFmtId="164" fontId="11" fillId="4" borderId="22" xfId="0" applyNumberFormat="1" applyFont="1" applyFill="1" applyBorder="1" applyAlignment="1">
      <alignment horizontal="left" wrapText="1"/>
    </xf>
    <xf numFmtId="165" fontId="11" fillId="4" borderId="23" xfId="0" applyNumberFormat="1" applyFont="1" applyFill="1" applyBorder="1" applyAlignment="1">
      <alignment horizontal="left" wrapText="1"/>
    </xf>
    <xf numFmtId="0" fontId="34" fillId="0" borderId="0" xfId="0" applyFont="1" applyBorder="1" applyAlignment="1">
      <alignment vertical="top"/>
    </xf>
    <xf numFmtId="164" fontId="11" fillId="4" borderId="25" xfId="0" applyNumberFormat="1" applyFont="1" applyFill="1" applyBorder="1" applyAlignment="1">
      <alignment horizontal="left" wrapText="1"/>
    </xf>
    <xf numFmtId="165" fontId="11" fillId="4" borderId="15" xfId="0" applyNumberFormat="1" applyFont="1" applyFill="1" applyBorder="1" applyAlignment="1">
      <alignment horizontal="left" wrapText="1"/>
    </xf>
    <xf numFmtId="165" fontId="5" fillId="4" borderId="26" xfId="128" applyNumberFormat="1" applyFill="1" applyBorder="1" applyAlignment="1">
      <alignment horizontal="left" wrapText="1"/>
    </xf>
    <xf numFmtId="0" fontId="11" fillId="0" borderId="14" xfId="0" applyFont="1" applyBorder="1" applyAlignment="1">
      <alignment wrapText="1"/>
    </xf>
    <xf numFmtId="165" fontId="11" fillId="4" borderId="26" xfId="0" applyNumberFormat="1" applyFont="1" applyFill="1" applyBorder="1" applyAlignment="1">
      <alignment horizontal="left" wrapText="1"/>
    </xf>
    <xf numFmtId="0" fontId="11" fillId="0" borderId="0" xfId="0" applyFont="1" applyBorder="1"/>
    <xf numFmtId="0" fontId="34" fillId="0" borderId="0" xfId="0" applyFont="1" applyBorder="1"/>
    <xf numFmtId="0" fontId="16" fillId="0" borderId="0" xfId="0" applyFont="1" applyBorder="1"/>
    <xf numFmtId="0" fontId="16" fillId="0" borderId="10" xfId="0" applyFont="1" applyBorder="1"/>
    <xf numFmtId="165" fontId="11" fillId="4" borderId="15" xfId="0" applyNumberFormat="1" applyFont="1" applyFill="1" applyBorder="1" applyAlignment="1">
      <alignment horizontal="left" wrapText="1"/>
    </xf>
    <xf numFmtId="0" fontId="14" fillId="0" borderId="0" xfId="0" applyFont="1" applyBorder="1"/>
    <xf numFmtId="165" fontId="11" fillId="11" borderId="26" xfId="0" applyNumberFormat="1" applyFont="1" applyFill="1" applyBorder="1" applyAlignment="1">
      <alignment horizontal="left" wrapText="1"/>
    </xf>
    <xf numFmtId="0" fontId="5" fillId="5" borderId="26" xfId="128" applyFill="1" applyBorder="1" applyAlignment="1">
      <alignment horizontal="left" wrapText="1"/>
    </xf>
    <xf numFmtId="0" fontId="11" fillId="5" borderId="26" xfId="0" applyFont="1" applyFill="1" applyBorder="1" applyAlignment="1">
      <alignment horizontal="left" wrapText="1"/>
    </xf>
    <xf numFmtId="0" fontId="15" fillId="0" borderId="4" xfId="0" applyFont="1" applyBorder="1"/>
    <xf numFmtId="0" fontId="15" fillId="0" borderId="14" xfId="0" applyFont="1" applyBorder="1"/>
    <xf numFmtId="165" fontId="11" fillId="4" borderId="25" xfId="0" applyNumberFormat="1" applyFont="1" applyFill="1" applyBorder="1" applyAlignment="1">
      <alignment horizontal="left" wrapText="1"/>
    </xf>
    <xf numFmtId="0" fontId="15" fillId="0" borderId="0" xfId="0" applyFont="1"/>
    <xf numFmtId="0" fontId="14" fillId="0" borderId="10" xfId="0" applyFont="1" applyBorder="1"/>
    <xf numFmtId="0" fontId="14" fillId="0" borderId="14" xfId="0" applyFont="1" applyBorder="1"/>
    <xf numFmtId="165" fontId="11" fillId="5" borderId="29" xfId="0" applyNumberFormat="1" applyFont="1" applyFill="1" applyBorder="1" applyAlignment="1">
      <alignment horizontal="left" wrapText="1"/>
    </xf>
    <xf numFmtId="0" fontId="15" fillId="0" borderId="0" xfId="0" applyFont="1" applyBorder="1"/>
    <xf numFmtId="0" fontId="11" fillId="6" borderId="0" xfId="0" applyFont="1" applyFill="1" applyBorder="1" applyAlignment="1">
      <alignment horizontal="left" wrapText="1"/>
    </xf>
    <xf numFmtId="165" fontId="11" fillId="4" borderId="24" xfId="0" applyNumberFormat="1" applyFont="1" applyFill="1" applyBorder="1" applyAlignment="1">
      <alignment horizontal="left" wrapText="1"/>
    </xf>
    <xf numFmtId="0" fontId="11" fillId="0" borderId="10" xfId="0" applyFont="1" applyBorder="1"/>
    <xf numFmtId="0" fontId="11" fillId="10" borderId="25" xfId="0" applyFont="1" applyFill="1" applyBorder="1" applyAlignment="1">
      <alignment horizontal="left" wrapText="1"/>
    </xf>
    <xf numFmtId="0" fontId="11" fillId="10" borderId="15" xfId="0" applyFont="1" applyFill="1" applyBorder="1" applyAlignment="1">
      <alignment horizontal="left" wrapText="1"/>
    </xf>
    <xf numFmtId="0" fontId="34" fillId="0" borderId="10" xfId="0" applyFont="1" applyBorder="1"/>
    <xf numFmtId="164" fontId="11" fillId="4" borderId="27" xfId="0" applyNumberFormat="1" applyFont="1" applyFill="1" applyBorder="1" applyAlignment="1">
      <alignment horizontal="left" vertical="center"/>
    </xf>
    <xf numFmtId="0" fontId="11" fillId="4" borderId="28" xfId="0" applyFont="1" applyFill="1" applyBorder="1" applyAlignment="1">
      <alignment horizontal="left" vertical="center"/>
    </xf>
    <xf numFmtId="165" fontId="11" fillId="4" borderId="29" xfId="0" applyNumberFormat="1" applyFont="1" applyFill="1" applyBorder="1" applyAlignment="1">
      <alignment horizontal="left" wrapText="1"/>
    </xf>
    <xf numFmtId="3" fontId="51" fillId="0" borderId="0" xfId="0" applyNumberFormat="1" applyFont="1"/>
    <xf numFmtId="4" fontId="51" fillId="0" borderId="0" xfId="0" applyNumberFormat="1" applyFont="1"/>
    <xf numFmtId="0" fontId="51" fillId="0" borderId="0" xfId="0" applyFont="1"/>
    <xf numFmtId="3" fontId="52" fillId="16" borderId="37" xfId="0" applyNumberFormat="1" applyFont="1" applyFill="1" applyBorder="1" applyAlignment="1">
      <alignment horizontal="right" vertical="center" wrapText="1"/>
    </xf>
    <xf numFmtId="0" fontId="5" fillId="0" borderId="0" xfId="128"/>
    <xf numFmtId="165" fontId="53" fillId="4" borderId="24" xfId="128" applyNumberFormat="1" applyFont="1" applyFill="1" applyBorder="1" applyAlignment="1">
      <alignment horizontal="left" wrapText="1"/>
    </xf>
    <xf numFmtId="0" fontId="9" fillId="0" borderId="4" xfId="0" applyFont="1" applyBorder="1" applyAlignment="1">
      <alignment vertical="center"/>
    </xf>
    <xf numFmtId="167" fontId="46" fillId="6" borderId="0" xfId="245" applyNumberFormat="1" applyFont="1" applyFill="1" applyBorder="1" applyAlignment="1">
      <alignment vertical="center"/>
    </xf>
    <xf numFmtId="4" fontId="46" fillId="19" borderId="0" xfId="0" applyNumberFormat="1" applyFont="1" applyFill="1" applyBorder="1"/>
    <xf numFmtId="4" fontId="46" fillId="18" borderId="0" xfId="0" applyNumberFormat="1" applyFont="1" applyFill="1" applyBorder="1"/>
    <xf numFmtId="168" fontId="46" fillId="19" borderId="0" xfId="245" applyNumberFormat="1" applyFont="1" applyFill="1" applyBorder="1"/>
    <xf numFmtId="168" fontId="46" fillId="18" borderId="0" xfId="245" applyNumberFormat="1" applyFont="1" applyFill="1" applyBorder="1"/>
    <xf numFmtId="167" fontId="2" fillId="6" borderId="0" xfId="245" applyNumberFormat="1" applyFont="1" applyFill="1" applyBorder="1" applyAlignment="1">
      <alignment vertical="center"/>
    </xf>
    <xf numFmtId="167" fontId="0" fillId="6" borderId="0" xfId="245" applyNumberFormat="1" applyFont="1" applyFill="1" applyBorder="1" applyAlignment="1">
      <alignment vertical="center"/>
    </xf>
    <xf numFmtId="167" fontId="2" fillId="6" borderId="10" xfId="245" applyNumberFormat="1" applyFont="1" applyFill="1" applyBorder="1" applyAlignment="1">
      <alignment vertical="center"/>
    </xf>
    <xf numFmtId="167" fontId="0" fillId="6" borderId="10" xfId="245" applyNumberFormat="1" applyFont="1" applyFill="1" applyBorder="1" applyAlignment="1">
      <alignment vertical="center"/>
    </xf>
    <xf numFmtId="0" fontId="2" fillId="6" borderId="0" xfId="0" applyFont="1" applyFill="1" applyAlignment="1">
      <alignment vertical="center"/>
    </xf>
    <xf numFmtId="0" fontId="0" fillId="6" borderId="0" xfId="0" applyFont="1" applyFill="1" applyAlignment="1">
      <alignment vertical="center"/>
    </xf>
    <xf numFmtId="3" fontId="3" fillId="6" borderId="0" xfId="0" applyNumberFormat="1" applyFont="1" applyFill="1" applyAlignment="1">
      <alignment vertical="center"/>
    </xf>
    <xf numFmtId="3" fontId="40" fillId="6" borderId="0" xfId="0" applyNumberFormat="1" applyFont="1" applyFill="1" applyAlignment="1">
      <alignment vertical="center"/>
    </xf>
    <xf numFmtId="3" fontId="49" fillId="0" borderId="0" xfId="0" applyNumberFormat="1" applyFont="1" applyBorder="1" applyAlignment="1">
      <alignment vertical="center" wrapText="1"/>
    </xf>
    <xf numFmtId="0" fontId="44" fillId="6" borderId="40" xfId="0" applyFont="1" applyFill="1" applyBorder="1" applyAlignment="1">
      <alignment horizontal="right" vertical="center"/>
    </xf>
    <xf numFmtId="167" fontId="2" fillId="0" borderId="2" xfId="245" applyNumberFormat="1" applyFont="1" applyBorder="1" applyAlignment="1">
      <alignment vertical="center"/>
    </xf>
    <xf numFmtId="167" fontId="46" fillId="6" borderId="2" xfId="245" applyNumberFormat="1" applyFont="1" applyFill="1" applyBorder="1" applyAlignment="1">
      <alignment vertical="center"/>
    </xf>
    <xf numFmtId="4" fontId="46" fillId="18" borderId="2" xfId="0" applyNumberFormat="1" applyFont="1" applyFill="1" applyBorder="1"/>
    <xf numFmtId="168" fontId="46" fillId="19" borderId="2" xfId="245" applyNumberFormat="1" applyFont="1" applyFill="1" applyBorder="1"/>
    <xf numFmtId="4" fontId="46" fillId="19" borderId="2" xfId="0" applyNumberFormat="1" applyFont="1" applyFill="1" applyBorder="1"/>
    <xf numFmtId="3" fontId="45" fillId="6" borderId="2" xfId="0" applyNumberFormat="1" applyFont="1" applyFill="1" applyBorder="1"/>
    <xf numFmtId="167" fontId="0" fillId="6" borderId="2" xfId="245" applyNumberFormat="1" applyFont="1" applyFill="1" applyBorder="1" applyAlignment="1">
      <alignment vertical="center"/>
    </xf>
    <xf numFmtId="168" fontId="46" fillId="18" borderId="35" xfId="245" applyNumberFormat="1" applyFont="1" applyFill="1" applyBorder="1"/>
    <xf numFmtId="4" fontId="46" fillId="19" borderId="35" xfId="0" applyNumberFormat="1" applyFont="1" applyFill="1" applyBorder="1"/>
    <xf numFmtId="167" fontId="46" fillId="6" borderId="35" xfId="245" applyNumberFormat="1" applyFont="1" applyFill="1" applyBorder="1" applyAlignment="1">
      <alignment vertical="center"/>
    </xf>
    <xf numFmtId="168" fontId="46" fillId="19" borderId="35" xfId="245" applyNumberFormat="1" applyFont="1" applyFill="1" applyBorder="1"/>
    <xf numFmtId="167" fontId="0" fillId="6" borderId="35" xfId="245" applyNumberFormat="1" applyFont="1" applyFill="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0" fillId="10" borderId="2" xfId="0" applyFill="1" applyBorder="1" applyAlignment="1">
      <alignment wrapText="1"/>
    </xf>
    <xf numFmtId="0" fontId="24" fillId="10" borderId="2" xfId="0" applyFont="1" applyFill="1" applyBorder="1"/>
    <xf numFmtId="0" fontId="2" fillId="10" borderId="9" xfId="0" applyFont="1" applyFill="1" applyBorder="1"/>
    <xf numFmtId="0" fontId="2" fillId="10" borderId="9" xfId="0" applyFont="1" applyFill="1" applyBorder="1" applyAlignment="1">
      <alignment vertical="center"/>
    </xf>
    <xf numFmtId="0" fontId="50" fillId="6" borderId="41" xfId="0" applyFont="1" applyFill="1" applyBorder="1" applyAlignment="1">
      <alignment horizontal="right" vertical="center"/>
    </xf>
    <xf numFmtId="0" fontId="44" fillId="6" borderId="41" xfId="0" applyFont="1" applyFill="1" applyBorder="1" applyAlignment="1">
      <alignment horizontal="right" vertical="center"/>
    </xf>
    <xf numFmtId="0" fontId="47" fillId="6" borderId="41" xfId="0" applyFont="1" applyFill="1" applyBorder="1" applyAlignment="1">
      <alignment horizontal="right" vertical="center"/>
    </xf>
    <xf numFmtId="167" fontId="0" fillId="6" borderId="9" xfId="245" applyNumberFormat="1" applyFont="1" applyFill="1" applyBorder="1" applyAlignment="1">
      <alignment vertical="center"/>
    </xf>
    <xf numFmtId="0" fontId="0" fillId="6" borderId="2" xfId="0" applyFont="1" applyFill="1" applyBorder="1" applyAlignment="1">
      <alignment vertical="center"/>
    </xf>
    <xf numFmtId="3" fontId="40" fillId="6" borderId="2" xfId="0" applyNumberFormat="1" applyFont="1" applyFill="1" applyBorder="1" applyAlignment="1">
      <alignment vertical="center"/>
    </xf>
    <xf numFmtId="0" fontId="0" fillId="0" borderId="2" xfId="0" applyFont="1" applyBorder="1" applyAlignment="1">
      <alignment vertical="center"/>
    </xf>
    <xf numFmtId="0" fontId="2" fillId="10" borderId="2" xfId="0" applyFont="1" applyFill="1" applyBorder="1"/>
    <xf numFmtId="3" fontId="50" fillId="6" borderId="41" xfId="0" applyNumberFormat="1" applyFont="1" applyFill="1" applyBorder="1" applyAlignment="1">
      <alignment vertical="center"/>
    </xf>
    <xf numFmtId="3" fontId="48" fillId="6" borderId="41" xfId="0" applyNumberFormat="1" applyFont="1" applyFill="1" applyBorder="1" applyAlignment="1">
      <alignment vertical="center"/>
    </xf>
    <xf numFmtId="168" fontId="46" fillId="18" borderId="2" xfId="245" applyNumberFormat="1" applyFont="1" applyFill="1" applyBorder="1"/>
    <xf numFmtId="3" fontId="50" fillId="6" borderId="41" xfId="0" applyNumberFormat="1" applyFont="1" applyFill="1" applyBorder="1" applyAlignment="1">
      <alignment horizontal="right" vertical="center"/>
    </xf>
    <xf numFmtId="0" fontId="2" fillId="4" borderId="2" xfId="0" applyFont="1" applyFill="1" applyBorder="1"/>
    <xf numFmtId="0" fontId="2" fillId="4" borderId="9" xfId="0" applyFont="1" applyFill="1" applyBorder="1"/>
    <xf numFmtId="167" fontId="2" fillId="0" borderId="35" xfId="245" applyNumberFormat="1" applyFont="1" applyBorder="1" applyAlignment="1">
      <alignment vertical="center"/>
    </xf>
    <xf numFmtId="0" fontId="45" fillId="6" borderId="42" xfId="0" applyFont="1" applyFill="1" applyBorder="1" applyAlignment="1">
      <alignment horizontal="right" vertical="center"/>
    </xf>
    <xf numFmtId="4" fontId="46" fillId="18" borderId="35" xfId="0" applyNumberFormat="1" applyFont="1" applyFill="1" applyBorder="1"/>
    <xf numFmtId="0" fontId="2" fillId="4" borderId="2" xfId="0" applyFont="1" applyFill="1" applyBorder="1" applyAlignment="1">
      <alignment wrapText="1"/>
    </xf>
    <xf numFmtId="0" fontId="45" fillId="6" borderId="41" xfId="0" applyFont="1" applyFill="1" applyBorder="1" applyAlignment="1">
      <alignment horizontal="right" vertical="center"/>
    </xf>
    <xf numFmtId="4" fontId="45" fillId="6" borderId="41" xfId="0" applyNumberFormat="1" applyFont="1" applyFill="1" applyBorder="1" applyAlignment="1">
      <alignment horizontal="right" vertical="center"/>
    </xf>
    <xf numFmtId="3" fontId="45" fillId="6" borderId="41" xfId="0" applyNumberFormat="1" applyFont="1" applyFill="1" applyBorder="1" applyAlignment="1">
      <alignment horizontal="right" vertical="center"/>
    </xf>
    <xf numFmtId="3" fontId="45" fillId="6" borderId="41" xfId="0" applyNumberFormat="1" applyFont="1" applyFill="1" applyBorder="1" applyAlignment="1">
      <alignment vertical="center"/>
    </xf>
    <xf numFmtId="3" fontId="44" fillId="6" borderId="41" xfId="0" applyNumberFormat="1" applyFont="1" applyFill="1" applyBorder="1" applyAlignment="1">
      <alignment horizontal="right" vertical="center"/>
    </xf>
    <xf numFmtId="43" fontId="46" fillId="19" borderId="2" xfId="245" applyNumberFormat="1" applyFont="1" applyFill="1" applyBorder="1"/>
    <xf numFmtId="0" fontId="0" fillId="0" borderId="3" xfId="0" applyFont="1" applyBorder="1" applyAlignment="1">
      <alignment vertical="center"/>
    </xf>
    <xf numFmtId="0" fontId="0" fillId="10" borderId="9" xfId="0" applyFont="1" applyFill="1" applyBorder="1" applyAlignment="1">
      <alignment vertical="center"/>
    </xf>
    <xf numFmtId="167" fontId="0" fillId="0" borderId="2" xfId="245" applyNumberFormat="1" applyFont="1" applyBorder="1" applyAlignment="1">
      <alignment vertical="center"/>
    </xf>
    <xf numFmtId="0" fontId="45" fillId="6" borderId="2" xfId="0" applyFont="1" applyFill="1" applyBorder="1"/>
    <xf numFmtId="0" fontId="0" fillId="10" borderId="2" xfId="0" applyFont="1" applyFill="1" applyBorder="1" applyAlignment="1">
      <alignment vertical="center"/>
    </xf>
    <xf numFmtId="3" fontId="54" fillId="6" borderId="41" xfId="0" applyNumberFormat="1" applyFont="1" applyFill="1" applyBorder="1" applyAlignment="1">
      <alignment vertical="center"/>
    </xf>
    <xf numFmtId="3" fontId="10" fillId="0" borderId="15" xfId="0" applyNumberFormat="1" applyFont="1" applyBorder="1" applyAlignment="1">
      <alignment vertical="center"/>
    </xf>
    <xf numFmtId="167" fontId="2" fillId="0" borderId="17" xfId="245" applyNumberFormat="1" applyFont="1" applyBorder="1" applyAlignment="1">
      <alignment vertical="center"/>
    </xf>
    <xf numFmtId="167" fontId="46" fillId="0" borderId="35" xfId="245" applyNumberFormat="1" applyFont="1" applyBorder="1" applyAlignment="1">
      <alignment vertical="center"/>
    </xf>
    <xf numFmtId="4" fontId="58" fillId="17" borderId="39" xfId="0" applyNumberFormat="1" applyFont="1" applyFill="1" applyBorder="1" applyAlignment="1">
      <alignment horizontal="right" vertical="center"/>
    </xf>
    <xf numFmtId="3" fontId="58" fillId="0" borderId="0" xfId="0" applyNumberFormat="1" applyFont="1"/>
    <xf numFmtId="4" fontId="56" fillId="17" borderId="38" xfId="0" applyNumberFormat="1" applyFont="1" applyFill="1" applyBorder="1" applyAlignment="1">
      <alignment vertical="center"/>
    </xf>
    <xf numFmtId="4" fontId="63" fillId="16" borderId="37" xfId="0" applyNumberFormat="1" applyFont="1" applyFill="1" applyBorder="1" applyAlignment="1">
      <alignment vertical="center" wrapText="1"/>
    </xf>
    <xf numFmtId="167" fontId="0" fillId="6" borderId="18" xfId="245" applyNumberFormat="1" applyFont="1" applyFill="1" applyBorder="1" applyAlignment="1">
      <alignment vertical="center"/>
    </xf>
    <xf numFmtId="167" fontId="0" fillId="0" borderId="18" xfId="245" applyNumberFormat="1" applyFont="1" applyBorder="1" applyAlignment="1">
      <alignment vertical="center"/>
    </xf>
    <xf numFmtId="3" fontId="45" fillId="6" borderId="40" xfId="0" applyNumberFormat="1" applyFont="1" applyFill="1" applyBorder="1" applyAlignment="1">
      <alignment horizontal="right" vertical="center"/>
    </xf>
    <xf numFmtId="3" fontId="46" fillId="0" borderId="8" xfId="0" applyNumberFormat="1" applyFont="1" applyBorder="1" applyAlignment="1">
      <alignment vertical="center" wrapText="1"/>
    </xf>
    <xf numFmtId="0" fontId="28" fillId="0" borderId="0" xfId="0" applyFont="1" applyBorder="1" applyAlignment="1">
      <alignment vertical="center"/>
    </xf>
    <xf numFmtId="0" fontId="3" fillId="0" borderId="0" xfId="0" applyFont="1" applyBorder="1" applyAlignment="1">
      <alignment horizontal="right" vertical="center" wrapText="1"/>
    </xf>
    <xf numFmtId="0" fontId="3" fillId="0" borderId="0" xfId="0" applyFont="1" applyBorder="1" applyAlignment="1">
      <alignment horizontal="right" vertical="center"/>
    </xf>
    <xf numFmtId="0" fontId="3" fillId="0" borderId="10" xfId="0" applyFont="1" applyBorder="1" applyAlignment="1">
      <alignment horizontal="right" vertical="center"/>
    </xf>
    <xf numFmtId="0" fontId="4" fillId="0" borderId="16" xfId="0" applyFont="1" applyBorder="1" applyAlignment="1">
      <alignment horizontal="right" vertical="center"/>
    </xf>
    <xf numFmtId="3" fontId="4" fillId="0" borderId="11" xfId="0" applyNumberFormat="1" applyFont="1" applyBorder="1" applyAlignment="1">
      <alignment vertical="center" wrapText="1"/>
    </xf>
    <xf numFmtId="3" fontId="55" fillId="6" borderId="35" xfId="245" applyNumberFormat="1" applyFont="1" applyFill="1" applyBorder="1" applyAlignment="1">
      <alignment vertical="center" wrapText="1"/>
    </xf>
    <xf numFmtId="3" fontId="56" fillId="6" borderId="35" xfId="245" applyNumberFormat="1" applyFont="1" applyFill="1" applyBorder="1" applyAlignment="1">
      <alignment vertical="center" wrapText="1"/>
    </xf>
    <xf numFmtId="3" fontId="56" fillId="6" borderId="35" xfId="0" applyNumberFormat="1" applyFont="1" applyFill="1" applyBorder="1"/>
    <xf numFmtId="3" fontId="56" fillId="6" borderId="35" xfId="0" applyNumberFormat="1" applyFont="1" applyFill="1" applyBorder="1" applyAlignment="1">
      <alignment vertical="center"/>
    </xf>
    <xf numFmtId="0" fontId="57" fillId="6" borderId="35" xfId="0" applyFont="1" applyFill="1" applyBorder="1" applyAlignment="1">
      <alignment horizontal="right" vertical="center"/>
    </xf>
    <xf numFmtId="0" fontId="56" fillId="6" borderId="35" xfId="0" applyFont="1" applyFill="1" applyBorder="1" applyAlignment="1">
      <alignment horizontal="right" vertical="center"/>
    </xf>
    <xf numFmtId="3" fontId="56" fillId="6" borderId="35" xfId="0" applyNumberFormat="1" applyFont="1" applyFill="1" applyBorder="1" applyAlignment="1">
      <alignment horizontal="right" vertical="center"/>
    </xf>
    <xf numFmtId="3" fontId="58" fillId="6" borderId="35" xfId="0" applyNumberFormat="1" applyFont="1" applyFill="1" applyBorder="1" applyAlignment="1">
      <alignment vertical="center"/>
    </xf>
    <xf numFmtId="3" fontId="23" fillId="6" borderId="35" xfId="245" applyNumberFormat="1" applyFont="1" applyFill="1" applyBorder="1" applyAlignment="1">
      <alignment vertical="center" wrapText="1"/>
    </xf>
    <xf numFmtId="0" fontId="59" fillId="6" borderId="35" xfId="0" applyFont="1" applyFill="1" applyBorder="1" applyAlignment="1">
      <alignment horizontal="right" vertical="center"/>
    </xf>
    <xf numFmtId="3" fontId="60" fillId="6" borderId="35" xfId="0" applyNumberFormat="1" applyFont="1" applyFill="1" applyBorder="1" applyAlignment="1">
      <alignment vertical="center"/>
    </xf>
    <xf numFmtId="3" fontId="27" fillId="6" borderId="35" xfId="245" applyNumberFormat="1" applyFont="1" applyFill="1" applyBorder="1" applyAlignment="1">
      <alignment vertical="center" wrapText="1"/>
    </xf>
    <xf numFmtId="3" fontId="27" fillId="18" borderId="35" xfId="0" applyNumberFormat="1" applyFont="1" applyFill="1" applyBorder="1"/>
    <xf numFmtId="3" fontId="27" fillId="19" borderId="35" xfId="0" applyNumberFormat="1" applyFont="1" applyFill="1" applyBorder="1"/>
    <xf numFmtId="3" fontId="61" fillId="6" borderId="35" xfId="0" applyNumberFormat="1" applyFont="1" applyFill="1" applyBorder="1"/>
    <xf numFmtId="3" fontId="60" fillId="6" borderId="35" xfId="0" applyNumberFormat="1" applyFont="1" applyFill="1" applyBorder="1" applyAlignment="1">
      <alignment horizontal="right" vertical="center"/>
    </xf>
    <xf numFmtId="3" fontId="62" fillId="6" borderId="35" xfId="245" applyNumberFormat="1" applyFont="1" applyFill="1" applyBorder="1" applyAlignment="1">
      <alignment vertical="center" wrapText="1"/>
    </xf>
    <xf numFmtId="3" fontId="43" fillId="0" borderId="35" xfId="0" applyNumberFormat="1" applyFont="1" applyBorder="1"/>
    <xf numFmtId="3" fontId="0" fillId="0" borderId="35" xfId="245" applyNumberFormat="1" applyFont="1" applyFill="1" applyBorder="1" applyAlignment="1">
      <alignment vertical="center" wrapText="1"/>
    </xf>
    <xf numFmtId="3" fontId="0" fillId="0" borderId="18" xfId="245" applyNumberFormat="1" applyFont="1" applyFill="1" applyBorder="1" applyAlignment="1">
      <alignment vertical="center" wrapText="1"/>
    </xf>
    <xf numFmtId="0" fontId="40" fillId="6" borderId="8" xfId="0" applyFont="1" applyFill="1" applyBorder="1" applyAlignment="1">
      <alignment horizontal="right" vertical="center"/>
    </xf>
    <xf numFmtId="0" fontId="3" fillId="6" borderId="8" xfId="0" applyFont="1" applyFill="1" applyBorder="1" applyAlignment="1">
      <alignment vertical="center"/>
    </xf>
    <xf numFmtId="3" fontId="40" fillId="6" borderId="8"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Border="1"/>
    <xf numFmtId="0" fontId="42" fillId="0" borderId="0" xfId="0" applyFont="1" applyFill="1" applyBorder="1" applyAlignment="1">
      <alignment vertical="center"/>
    </xf>
    <xf numFmtId="0" fontId="42" fillId="0" borderId="0" xfId="0" applyFont="1" applyFill="1" applyBorder="1" applyAlignment="1">
      <alignment vertical="center" wrapText="1"/>
    </xf>
    <xf numFmtId="165" fontId="11" fillId="4" borderId="16" xfId="0" applyNumberFormat="1" applyFont="1" applyFill="1" applyBorder="1" applyAlignment="1">
      <alignment horizontal="left" wrapText="1"/>
    </xf>
    <xf numFmtId="4" fontId="51" fillId="0" borderId="15" xfId="0" applyNumberFormat="1" applyFont="1" applyBorder="1"/>
    <xf numFmtId="3" fontId="58" fillId="6" borderId="15" xfId="0" applyNumberFormat="1" applyFont="1" applyFill="1" applyBorder="1" applyAlignment="1">
      <alignment horizontal="right" vertical="center" wrapText="1"/>
    </xf>
    <xf numFmtId="4" fontId="58" fillId="6" borderId="15" xfId="0" applyNumberFormat="1" applyFont="1" applyFill="1" applyBorder="1" applyAlignment="1">
      <alignment horizontal="right" vertical="center" wrapText="1"/>
    </xf>
    <xf numFmtId="3" fontId="58" fillId="6" borderId="15" xfId="0" applyNumberFormat="1" applyFont="1" applyFill="1" applyBorder="1"/>
    <xf numFmtId="3" fontId="51" fillId="0" borderId="15" xfId="0" applyNumberFormat="1" applyFont="1" applyBorder="1"/>
    <xf numFmtId="0" fontId="58" fillId="6" borderId="15" xfId="0" applyFont="1" applyFill="1" applyBorder="1" applyAlignment="1">
      <alignment vertical="center" wrapText="1"/>
    </xf>
    <xf numFmtId="0" fontId="5" fillId="4" borderId="32" xfId="128" applyFill="1" applyBorder="1" applyAlignment="1">
      <alignment horizontal="left" vertical="center" wrapText="1"/>
    </xf>
    <xf numFmtId="0" fontId="21" fillId="0" borderId="0" xfId="0" applyFont="1" applyAlignment="1">
      <alignment vertical="center"/>
    </xf>
    <xf numFmtId="0" fontId="0" fillId="0" borderId="0" xfId="0" applyAlignment="1">
      <alignment vertical="center"/>
    </xf>
    <xf numFmtId="0" fontId="21" fillId="8" borderId="0" xfId="0" applyFont="1" applyFill="1" applyAlignment="1">
      <alignment vertical="center"/>
    </xf>
    <xf numFmtId="0" fontId="39" fillId="7" borderId="0" xfId="0" applyFont="1" applyFill="1" applyAlignment="1">
      <alignment vertical="center"/>
    </xf>
    <xf numFmtId="0" fontId="40"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1" fillId="10" borderId="25" xfId="0" applyFont="1" applyFill="1" applyBorder="1" applyAlignment="1">
      <alignment horizontal="left" wrapText="1"/>
    </xf>
    <xf numFmtId="0" fontId="11" fillId="10" borderId="15" xfId="0" applyFont="1" applyFill="1" applyBorder="1" applyAlignment="1">
      <alignment horizontal="left" wrapText="1"/>
    </xf>
    <xf numFmtId="0" fontId="11" fillId="5" borderId="25" xfId="0" applyFont="1" applyFill="1" applyBorder="1" applyAlignment="1">
      <alignment horizontal="left" wrapText="1"/>
    </xf>
    <xf numFmtId="0" fontId="11" fillId="5" borderId="15" xfId="0" applyFont="1" applyFill="1" applyBorder="1" applyAlignment="1">
      <alignment horizontal="left" wrapText="1"/>
    </xf>
    <xf numFmtId="165" fontId="11" fillId="5" borderId="27" xfId="0" applyNumberFormat="1" applyFont="1" applyFill="1" applyBorder="1" applyAlignment="1">
      <alignment horizontal="left" wrapText="1"/>
    </xf>
    <xf numFmtId="165" fontId="11" fillId="5" borderId="28" xfId="0" applyNumberFormat="1" applyFont="1" applyFill="1" applyBorder="1" applyAlignment="1">
      <alignment horizontal="left" wrapText="1"/>
    </xf>
    <xf numFmtId="0" fontId="14" fillId="0" borderId="0" xfId="0" applyFont="1" applyBorder="1" applyAlignment="1">
      <alignment horizontal="left" vertical="center"/>
    </xf>
    <xf numFmtId="0" fontId="0" fillId="0" borderId="0" xfId="0" applyBorder="1" applyAlignment="1">
      <alignment horizontal="left" vertical="center"/>
    </xf>
    <xf numFmtId="0" fontId="11" fillId="10" borderId="22" xfId="0" applyFont="1" applyFill="1" applyBorder="1" applyAlignment="1">
      <alignment horizontal="left" wrapText="1"/>
    </xf>
    <xf numFmtId="0" fontId="11" fillId="10" borderId="23" xfId="0" applyFont="1" applyFill="1" applyBorder="1" applyAlignment="1">
      <alignment horizontal="left" wrapText="1"/>
    </xf>
    <xf numFmtId="165" fontId="11" fillId="4" borderId="25" xfId="0" applyNumberFormat="1" applyFont="1" applyFill="1" applyBorder="1" applyAlignment="1">
      <alignment horizontal="left" wrapText="1"/>
    </xf>
    <xf numFmtId="165" fontId="11" fillId="4" borderId="15" xfId="0" applyNumberFormat="1" applyFont="1" applyFill="1" applyBorder="1" applyAlignment="1">
      <alignment horizontal="left" wrapText="1"/>
    </xf>
    <xf numFmtId="3" fontId="14" fillId="0" borderId="9" xfId="0" applyNumberFormat="1" applyFont="1" applyBorder="1" applyAlignment="1">
      <alignment vertical="center"/>
    </xf>
    <xf numFmtId="0" fontId="37" fillId="0" borderId="10" xfId="0" applyFont="1" applyBorder="1" applyAlignment="1">
      <alignment vertical="center"/>
    </xf>
    <xf numFmtId="0" fontId="37" fillId="0" borderId="11" xfId="0" applyFont="1" applyBorder="1" applyAlignment="1">
      <alignment vertical="center"/>
    </xf>
    <xf numFmtId="0" fontId="9" fillId="0" borderId="3" xfId="0" applyFont="1" applyBorder="1" applyAlignment="1">
      <alignment horizontal="left" vertical="center"/>
    </xf>
    <xf numFmtId="0" fontId="0" fillId="0" borderId="4" xfId="0" applyBorder="1" applyAlignment="1">
      <alignment vertical="center"/>
    </xf>
    <xf numFmtId="0" fontId="0" fillId="0" borderId="7" xfId="0" applyBorder="1" applyAlignment="1">
      <alignment vertical="center"/>
    </xf>
    <xf numFmtId="0" fontId="29" fillId="0" borderId="0" xfId="0" applyFont="1" applyAlignment="1">
      <alignment vertical="center"/>
    </xf>
    <xf numFmtId="0" fontId="28" fillId="0" borderId="0" xfId="0" applyFont="1" applyAlignment="1">
      <alignment vertical="center"/>
    </xf>
    <xf numFmtId="0" fontId="17" fillId="0" borderId="0" xfId="0" applyFont="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7" xfId="0" applyFont="1" applyBorder="1" applyAlignment="1">
      <alignment vertical="center"/>
    </xf>
    <xf numFmtId="0" fontId="28" fillId="0" borderId="2" xfId="0" applyFont="1" applyBorder="1" applyAlignment="1">
      <alignment horizontal="left" vertical="center" wrapText="1"/>
    </xf>
    <xf numFmtId="0" fontId="38" fillId="0" borderId="0" xfId="0" applyFont="1" applyBorder="1" applyAlignment="1">
      <alignment horizontal="left" vertical="center" wrapText="1"/>
    </xf>
    <xf numFmtId="0" fontId="38" fillId="0" borderId="8" xfId="0" applyFont="1" applyBorder="1" applyAlignment="1">
      <alignment horizontal="left" vertical="center" wrapText="1"/>
    </xf>
    <xf numFmtId="0" fontId="31" fillId="0" borderId="30" xfId="0" applyFont="1"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cellXfs>
  <cellStyles count="331">
    <cellStyle name="Comma" xfId="24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cellStyle name="Input" xfId="27" builtinId="20"/>
    <cellStyle name="Normal" xfId="0" builtinId="0"/>
    <cellStyle name="Output" xfId="320" builtinId="21"/>
  </cellStyles>
  <dxfs count="1">
    <dxf>
      <fill>
        <patternFill>
          <bgColor rgb="FF00B050"/>
        </patternFill>
      </fill>
    </dxf>
  </dxfs>
  <tableStyles count="0" defaultTableStyle="TableStyleMedium9" defaultPivotStyle="PivotStyleMedium4"/>
  <colors>
    <mruColors>
      <color rgb="FFA6A6A6"/>
      <color rgb="FFFABF8F"/>
      <color rgb="FFF7FAB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eiti.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heiti.gov.gh/site/index.php?option=com_phocadownload&amp;view=category&amp;id=33:2015&amp;Itemid=54" TargetMode="External"/><Relationship Id="rId1" Type="http://schemas.openxmlformats.org/officeDocument/2006/relationships/hyperlink" Target="mailto:fredarry121@yahoo.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hanapetroleumregister.com/licensing-round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48"/>
  <sheetViews>
    <sheetView showGridLines="0" topLeftCell="A29" workbookViewId="0">
      <selection activeCell="A51" sqref="A51"/>
    </sheetView>
  </sheetViews>
  <sheetFormatPr defaultColWidth="3.5" defaultRowHeight="24" customHeight="1"/>
  <cols>
    <col min="1" max="1" width="3.5" style="6"/>
    <col min="2" max="2" width="30.375" style="6" customWidth="1"/>
    <col min="3" max="3" width="37.875" style="6" customWidth="1"/>
    <col min="4" max="4" width="85.875" style="6" customWidth="1"/>
    <col min="5" max="16384" width="3.5" style="6"/>
  </cols>
  <sheetData>
    <row r="1" spans="2:4" ht="15.95" customHeight="1"/>
    <row r="2" spans="2:4" ht="20.25">
      <c r="B2" s="287" t="s">
        <v>119</v>
      </c>
      <c r="C2" s="283"/>
      <c r="D2" s="283"/>
    </row>
    <row r="3" spans="2:4" ht="15.95" customHeight="1">
      <c r="B3" s="82" t="s">
        <v>215</v>
      </c>
      <c r="C3" s="82"/>
      <c r="D3" s="82"/>
    </row>
    <row r="4" spans="2:4" ht="15.95" customHeight="1">
      <c r="B4" s="80"/>
      <c r="C4" s="81"/>
      <c r="D4" s="81"/>
    </row>
    <row r="5" spans="2:4" ht="15.95" customHeight="1">
      <c r="B5" s="81" t="s">
        <v>216</v>
      </c>
      <c r="C5" s="81"/>
      <c r="D5" s="81"/>
    </row>
    <row r="6" spans="2:4" ht="15.95" customHeight="1">
      <c r="B6" s="288" t="s">
        <v>217</v>
      </c>
      <c r="C6" s="288"/>
      <c r="D6" s="288"/>
    </row>
    <row r="7" spans="2:4" ht="15.95" customHeight="1">
      <c r="B7" s="288"/>
      <c r="C7" s="288"/>
      <c r="D7" s="288"/>
    </row>
    <row r="8" spans="2:4" ht="15.95" customHeight="1">
      <c r="B8" s="282"/>
      <c r="C8" s="283"/>
      <c r="D8" s="283"/>
    </row>
    <row r="9" spans="2:4" ht="15.95" customHeight="1">
      <c r="B9" s="282" t="s">
        <v>219</v>
      </c>
      <c r="C9" s="283"/>
      <c r="D9" s="283"/>
    </row>
    <row r="10" spans="2:4" ht="15.95" customHeight="1">
      <c r="B10" s="282" t="s">
        <v>34</v>
      </c>
      <c r="C10" s="283"/>
      <c r="D10" s="283"/>
    </row>
    <row r="11" spans="2:4" ht="15.95" customHeight="1">
      <c r="B11" s="282"/>
      <c r="C11" s="283"/>
      <c r="D11" s="283"/>
    </row>
    <row r="12" spans="2:4" ht="15.95" customHeight="1">
      <c r="B12" s="282" t="s">
        <v>35</v>
      </c>
      <c r="C12" s="283"/>
      <c r="D12" s="283"/>
    </row>
    <row r="13" spans="2:4" ht="15.95" customHeight="1">
      <c r="B13" s="282" t="s">
        <v>118</v>
      </c>
      <c r="C13" s="283"/>
      <c r="D13" s="283"/>
    </row>
    <row r="14" spans="2:4" ht="15.95" customHeight="1">
      <c r="B14" s="282" t="s">
        <v>24</v>
      </c>
      <c r="C14" s="283"/>
      <c r="D14" s="283"/>
    </row>
    <row r="15" spans="2:4" ht="15.95" customHeight="1">
      <c r="B15" s="282" t="s">
        <v>218</v>
      </c>
      <c r="C15" s="283"/>
      <c r="D15" s="283"/>
    </row>
    <row r="16" spans="2:4" ht="15.95" customHeight="1">
      <c r="B16" s="282"/>
      <c r="C16" s="283"/>
      <c r="D16" s="283"/>
    </row>
    <row r="17" spans="2:4" ht="15.95" customHeight="1">
      <c r="B17" s="285" t="s">
        <v>25</v>
      </c>
      <c r="C17" s="286"/>
      <c r="D17" s="85"/>
    </row>
    <row r="18" spans="2:4" ht="15.95" customHeight="1">
      <c r="B18" s="284" t="s">
        <v>26</v>
      </c>
      <c r="C18" s="283"/>
      <c r="D18" s="85"/>
    </row>
    <row r="19" spans="2:4" ht="15.95" customHeight="1">
      <c r="B19" s="84"/>
      <c r="C19" s="84"/>
      <c r="D19" s="84"/>
    </row>
    <row r="20" spans="2:4" ht="15.95" customHeight="1">
      <c r="B20" s="83"/>
      <c r="C20" s="83"/>
      <c r="D20" s="83"/>
    </row>
    <row r="21" spans="2:4" ht="15.95" customHeight="1">
      <c r="B21" s="83" t="s">
        <v>163</v>
      </c>
      <c r="C21" s="83"/>
      <c r="D21" s="32" t="s">
        <v>189</v>
      </c>
    </row>
    <row r="22" spans="2:4" ht="15.95" customHeight="1">
      <c r="B22" s="7"/>
      <c r="C22" s="7"/>
      <c r="D22" s="7"/>
    </row>
    <row r="23" spans="2:4" ht="15.95" customHeight="1">
      <c r="B23" s="7"/>
      <c r="C23" s="7"/>
    </row>
    <row r="24" spans="2:4" ht="15.95" customHeight="1"/>
    <row r="25" spans="2:4" ht="12.75"/>
    <row r="26" spans="2:4" ht="12.75"/>
    <row r="27" spans="2:4" ht="12.75"/>
    <row r="28" spans="2:4" ht="12.75"/>
    <row r="29" spans="2:4" ht="12.75"/>
    <row r="30" spans="2:4" ht="12.75"/>
    <row r="31" spans="2:4" ht="12.75"/>
    <row r="32" spans="2:4" ht="12.75"/>
    <row r="33" ht="12.75"/>
    <row r="34" ht="12.75"/>
    <row r="35" ht="12.75"/>
    <row r="36" ht="12.75"/>
    <row r="37" ht="12.75"/>
    <row r="38" ht="12.75"/>
    <row r="39" ht="12.75"/>
    <row r="40" ht="12.75"/>
    <row r="41" ht="12.75"/>
    <row r="42" ht="12.75"/>
    <row r="43" ht="12.75"/>
    <row r="44" ht="12.75"/>
    <row r="45" ht="12.75"/>
    <row r="46" ht="12.75"/>
    <row r="47" ht="12.75"/>
    <row r="48" ht="12.75"/>
  </sheetData>
  <mergeCells count="13">
    <mergeCell ref="B11:D11"/>
    <mergeCell ref="B8:D8"/>
    <mergeCell ref="B18:C18"/>
    <mergeCell ref="B17:C17"/>
    <mergeCell ref="B2:D2"/>
    <mergeCell ref="B12:D12"/>
    <mergeCell ref="B13:D13"/>
    <mergeCell ref="B14:D14"/>
    <mergeCell ref="B15:D15"/>
    <mergeCell ref="B16:D16"/>
    <mergeCell ref="B6:D7"/>
    <mergeCell ref="B9:D9"/>
    <mergeCell ref="B10:D10"/>
  </mergeCells>
  <phoneticPr fontId="8" type="noConversion"/>
  <hyperlinks>
    <hyperlink ref="D21" r:id="rId1"/>
  </hyperlinks>
  <pageMargins left="0.75" right="0.75" top="1" bottom="1" header="0.5" footer="0.5"/>
  <pageSetup paperSize="9" scale="75" fitToHeight="0" orientation="landscape" horizontalDpi="2400" verticalDpi="24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37"/>
  <sheetViews>
    <sheetView showGridLines="0" tabSelected="1" workbookViewId="0">
      <selection activeCell="D14" sqref="D14"/>
    </sheetView>
  </sheetViews>
  <sheetFormatPr defaultColWidth="3.5" defaultRowHeight="24" customHeight="1"/>
  <cols>
    <col min="1" max="1" width="3.5" style="37"/>
    <col min="2" max="2" width="53.375" style="37" customWidth="1"/>
    <col min="3" max="3" width="27" style="37" customWidth="1"/>
    <col min="4" max="4" width="34.375" style="37" customWidth="1"/>
    <col min="5" max="5" width="38.375" style="37" customWidth="1"/>
    <col min="6" max="16384" width="3.5" style="37"/>
  </cols>
  <sheetData>
    <row r="1" spans="2:5" ht="15.95" customHeight="1"/>
    <row r="2" spans="2:5" ht="24.95" customHeight="1">
      <c r="B2" s="38" t="s">
        <v>117</v>
      </c>
    </row>
    <row r="3" spans="2:5" ht="15.95" customHeight="1">
      <c r="B3" s="39" t="s">
        <v>36</v>
      </c>
    </row>
    <row r="4" spans="2:5" ht="15.95" customHeight="1" thickBot="1">
      <c r="D4" s="8" t="s">
        <v>17</v>
      </c>
      <c r="E4" s="8" t="s">
        <v>160</v>
      </c>
    </row>
    <row r="5" spans="2:5" ht="15.95" customHeight="1">
      <c r="B5" s="40" t="s">
        <v>28</v>
      </c>
      <c r="C5" s="40"/>
      <c r="D5" s="57" t="s">
        <v>280</v>
      </c>
      <c r="E5" s="31"/>
    </row>
    <row r="6" spans="2:5" ht="15.95" customHeight="1">
      <c r="B6" s="41" t="s">
        <v>29</v>
      </c>
      <c r="C6" s="40" t="s">
        <v>6</v>
      </c>
      <c r="D6" s="58">
        <v>42005</v>
      </c>
      <c r="E6" s="31"/>
    </row>
    <row r="7" spans="2:5" ht="15.95" customHeight="1">
      <c r="B7" s="42"/>
      <c r="C7" s="40" t="s">
        <v>7</v>
      </c>
      <c r="D7" s="58">
        <v>42369</v>
      </c>
      <c r="E7" s="31"/>
    </row>
    <row r="8" spans="2:5" ht="15.95" customHeight="1">
      <c r="B8" s="40" t="s">
        <v>30</v>
      </c>
      <c r="C8" s="43"/>
      <c r="D8" s="59" t="s">
        <v>224</v>
      </c>
      <c r="E8" s="31"/>
    </row>
    <row r="9" spans="2:5" ht="15.95" customHeight="1">
      <c r="B9" s="40" t="s">
        <v>31</v>
      </c>
      <c r="C9" s="40"/>
      <c r="D9" s="58" t="s">
        <v>21</v>
      </c>
      <c r="E9" s="31"/>
    </row>
    <row r="10" spans="2:5" ht="15.95" customHeight="1">
      <c r="B10" s="41" t="s">
        <v>32</v>
      </c>
      <c r="C10" s="40" t="s">
        <v>8</v>
      </c>
      <c r="D10" s="59" t="s">
        <v>220</v>
      </c>
      <c r="E10" s="31"/>
    </row>
    <row r="11" spans="2:5" ht="15.95" customHeight="1">
      <c r="B11" s="44" t="s">
        <v>20</v>
      </c>
      <c r="C11" s="40" t="s">
        <v>9</v>
      </c>
      <c r="D11" s="59" t="s">
        <v>220</v>
      </c>
      <c r="E11" s="31"/>
    </row>
    <row r="12" spans="2:5" ht="15.95" customHeight="1">
      <c r="B12" s="45"/>
      <c r="C12" s="40" t="s">
        <v>10</v>
      </c>
      <c r="D12" s="59" t="s">
        <v>220</v>
      </c>
      <c r="E12" s="31"/>
    </row>
    <row r="13" spans="2:5" ht="15.95" customHeight="1">
      <c r="B13" s="45"/>
      <c r="C13" s="40" t="s">
        <v>11</v>
      </c>
      <c r="D13" s="60" t="s">
        <v>12</v>
      </c>
      <c r="E13" s="31"/>
    </row>
    <row r="14" spans="2:5" ht="15.95" customHeight="1">
      <c r="B14" s="41" t="s">
        <v>33</v>
      </c>
      <c r="C14" s="41" t="s">
        <v>22</v>
      </c>
      <c r="D14" s="281" t="s">
        <v>338</v>
      </c>
      <c r="E14" s="31"/>
    </row>
    <row r="15" spans="2:5" ht="15.95" customHeight="1">
      <c r="B15" s="44" t="s">
        <v>23</v>
      </c>
      <c r="C15" s="40" t="s">
        <v>167</v>
      </c>
      <c r="D15" s="74" t="s">
        <v>340</v>
      </c>
      <c r="E15" s="31"/>
    </row>
    <row r="16" spans="2:5" ht="15.95" customHeight="1">
      <c r="B16" s="44"/>
      <c r="C16" s="40" t="s">
        <v>196</v>
      </c>
      <c r="D16" s="74" t="s">
        <v>339</v>
      </c>
      <c r="E16" s="31"/>
    </row>
    <row r="17" spans="2:5" ht="15.95" customHeight="1">
      <c r="C17" s="43" t="s">
        <v>14</v>
      </c>
      <c r="D17" s="61" t="s">
        <v>13</v>
      </c>
      <c r="E17" s="31"/>
    </row>
    <row r="18" spans="2:5" ht="15.95" customHeight="1">
      <c r="B18" s="40" t="s">
        <v>38</v>
      </c>
      <c r="C18" s="40"/>
      <c r="D18" s="62">
        <v>10</v>
      </c>
      <c r="E18" s="31"/>
    </row>
    <row r="19" spans="2:5" ht="15.95" customHeight="1">
      <c r="B19" s="40" t="s">
        <v>39</v>
      </c>
      <c r="C19" s="40"/>
      <c r="D19" s="93">
        <v>20</v>
      </c>
      <c r="E19" s="31"/>
    </row>
    <row r="20" spans="2:5" ht="15.95" customHeight="1">
      <c r="B20" s="41" t="s">
        <v>42</v>
      </c>
      <c r="C20" s="40" t="s">
        <v>121</v>
      </c>
      <c r="D20" s="63"/>
      <c r="E20" s="31"/>
    </row>
    <row r="21" spans="2:5" ht="15.95" customHeight="1">
      <c r="B21" s="42"/>
      <c r="C21" s="40" t="s">
        <v>186</v>
      </c>
      <c r="D21" s="120">
        <v>3.72</v>
      </c>
      <c r="E21" s="31"/>
    </row>
    <row r="22" spans="2:5" ht="15.95" customHeight="1">
      <c r="B22" s="41" t="s">
        <v>190</v>
      </c>
      <c r="C22" s="40" t="s">
        <v>15</v>
      </c>
      <c r="D22" s="59" t="s">
        <v>220</v>
      </c>
      <c r="E22" s="31"/>
    </row>
    <row r="23" spans="2:5" ht="15.95" customHeight="1">
      <c r="B23" s="44" t="s">
        <v>162</v>
      </c>
      <c r="C23" s="40" t="s">
        <v>16</v>
      </c>
      <c r="D23" s="59" t="s">
        <v>220</v>
      </c>
      <c r="E23" s="31"/>
    </row>
    <row r="24" spans="2:5" ht="15.95" customHeight="1">
      <c r="B24" s="45"/>
      <c r="C24" s="41" t="s">
        <v>27</v>
      </c>
      <c r="D24" s="59" t="s">
        <v>171</v>
      </c>
      <c r="E24" s="31"/>
    </row>
    <row r="25" spans="2:5" ht="15.95" customHeight="1">
      <c r="B25" s="41" t="s">
        <v>129</v>
      </c>
      <c r="C25" s="40" t="s">
        <v>126</v>
      </c>
      <c r="D25" s="64" t="s">
        <v>223</v>
      </c>
      <c r="E25" s="31"/>
    </row>
    <row r="26" spans="2:5" ht="15.95" customHeight="1">
      <c r="B26" s="45"/>
      <c r="C26" s="40" t="s">
        <v>128</v>
      </c>
      <c r="D26" s="65" t="s">
        <v>224</v>
      </c>
      <c r="E26" s="31"/>
    </row>
    <row r="27" spans="2:5" ht="15.95" customHeight="1" thickBot="1">
      <c r="B27" s="43"/>
      <c r="C27" s="40" t="s">
        <v>127</v>
      </c>
      <c r="D27" s="94" t="s">
        <v>225</v>
      </c>
      <c r="E27" s="31"/>
    </row>
    <row r="28" spans="2:5" ht="15.95" customHeight="1">
      <c r="B28" s="45"/>
      <c r="C28" s="45"/>
      <c r="D28" s="46"/>
    </row>
    <row r="29" spans="2:5" ht="15.95" customHeight="1">
      <c r="B29" s="45"/>
      <c r="C29" s="45"/>
      <c r="D29" s="46"/>
    </row>
    <row r="30" spans="2:5" ht="15.95" customHeight="1"/>
    <row r="31" spans="2:5" ht="15.95" customHeight="1"/>
    <row r="32" spans="2:5" ht="15.95" customHeight="1"/>
    <row r="33" ht="15.95" customHeight="1"/>
    <row r="34" ht="15.95" customHeight="1"/>
    <row r="35" ht="15.95" customHeight="1"/>
    <row r="36" ht="15.95" customHeight="1"/>
    <row r="37" ht="15.95" customHeight="1"/>
  </sheetData>
  <dataValidations xWindow="901" yWindow="485" count="14">
    <dataValidation type="textLength" allowBlank="1" showInputMessage="1" showErrorMessage="1" errorTitle="Non ISO currency code detected" error="Please revise according to description" promptTitle="Input 3-letter ISO currency code" prompt="Input 3-letter ISO 4217 currency code:_x000a_If unsure, visit https://en.wikipedia.org/wiki/ISO_4217" sqref="D20">
      <formula1>3</formula1>
      <formula2>3</formula2>
    </dataValidation>
    <dataValidation type="decimal" errorStyle="warning" allowBlank="1" showInputMessage="1" showErrorMessage="1" errorTitle="Non-number value detected" error="Only input numbers in this cell. If additional information is appropriate, please include in appropriate columns on the right." promptTitle="Exchange/conversion rate" prompt="Please input the relevant exchange rate from 1 USD to the currency reported above._x000a__x000a_If additional information is relevant, include this in comment section." sqref="D21">
      <formula1>0</formula1>
      <formula2>9999999999999990000</formula2>
    </dataValidation>
    <dataValidation type="date" allowBlank="1" showInputMessage="1" showErrorMessage="1" errorTitle="Incorrect format" error="Please revise information according to specified format" promptTitle="Input date in specific format" prompt="YYYY-MM-DD" sqref="D6:D7 D9">
      <formula1>36161</formula1>
      <formula2>47848</formula2>
    </dataValidation>
    <dataValidation allowBlank="1" showInputMessage="1" promptTitle="Country Name" prompt="Please insert name of country here. Only text" sqref="D5"/>
    <dataValidation allowBlank="1" showInputMessage="1" showErrorMessage="1" promptTitle="Company name" prompt="Insert name of the Independent Administrator's company, hired to produce the EITI report" sqref="D8"/>
    <dataValidation allowBlank="1" showInputMessage="1" showErrorMessage="1" promptTitle="Additional sectors" prompt="If the report also considers sectors other than Oil, Gas and Mining, e.g. Forestry, Hydropower or similar, please indicate as such in this cell." sqref="D13"/>
    <dataValidation allowBlank="1" showInputMessage="1" showErrorMessage="1" promptTitle="EITI Report URL" prompt="Please insert direct URL to EITI Report (or report folder) on National EITI website." sqref="D14"/>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D15"/>
    <dataValidation allowBlank="1" showInputMessage="1" showErrorMessage="1" promptTitle="Additional relevant files" prompt="If several files relevant to the report exist, please indicate as such here. If several, please copy this into several rows." sqref="D17"/>
    <dataValidation type="decimal" errorStyle="warning" allowBlank="1" showInputMessage="1" showErrorMessage="1" errorTitle="Non-number value detected" error="Only input numbers in this cell. If additional information is appropriate, please include in appropriate columns on the right." promptTitle="Reporting government entities" prompt="Please input how many government entities reported on revenues received" sqref="D18">
      <formula1>0</formula1>
      <formula2>9999999999999990000</formula2>
    </dataValidation>
    <dataValidation type="decimal" errorStyle="warning" allowBlank="1" showInputMessage="1" showErrorMessage="1" errorTitle="Non-number value detected" error="Only input numbers in this cell. If additional information is appropriate, please include in appropriate columns on the right." promptTitle="Reporting companies" prompt="Please input the number of companies reporting on payments to the government" sqref="D19">
      <formula1>0</formula1>
      <formula2>9999999999999990000</formula2>
    </dataValidation>
    <dataValidation allowBlank="1" showInputMessage="1" showErrorMessage="1" promptTitle="Open data policy" prompt="Please insert direct URL to Open data policy on National EITI website." sqref="D16"/>
    <dataValidation type="list" showInputMessage="1" showErrorMessage="1" errorTitle="Invalid entry" error="_x000a_Please choose among the following:_x000a__x000a_Yes_x000a_No_x000a_Not applicable" promptTitle="Choose among the following" prompt="_x000a_Yes_x000a_No_x000a_Not applicable" sqref="D10:D12 D22:D24">
      <formula1>"Yes,No,Not applicable,&lt;choose option&gt;"</formula1>
    </dataValidation>
    <dataValidation type="list" showDropDown="1" showInputMessage="1" showErrorMessage="1" errorTitle="Please do not edit these cells" error="Please do not edit these cells" sqref="C1:C12 C14:C16 A1:B29 C18:C29 D28:E30 D1:E4">
      <formula1>"#ERROR!"</formula1>
    </dataValidation>
  </dataValidations>
  <hyperlinks>
    <hyperlink ref="D27" r:id="rId1"/>
    <hyperlink ref="D14" r:id="rId2"/>
  </hyperlinks>
  <pageMargins left="0.75" right="0.75" top="1" bottom="1" header="0.5" footer="0.5"/>
  <pageSetup paperSize="9" scale="66" orientation="landscape" horizontalDpi="2400" verticalDpi="24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B1" workbookViewId="0">
      <selection activeCell="C25" sqref="C25"/>
    </sheetView>
  </sheetViews>
  <sheetFormatPr defaultRowHeight="15.75"/>
  <cols>
    <col min="1" max="1" width="40.125" customWidth="1"/>
    <col min="2" max="2" width="47.25" customWidth="1"/>
    <col min="3" max="3" width="22.5" customWidth="1"/>
    <col min="4" max="4" width="25.625" customWidth="1"/>
    <col min="5" max="5" width="38.25" customWidth="1"/>
    <col min="6" max="6" width="24.625" customWidth="1"/>
  </cols>
  <sheetData>
    <row r="1" spans="1:6" ht="26.25">
      <c r="A1" s="121" t="s">
        <v>18</v>
      </c>
      <c r="B1" s="5"/>
      <c r="C1" s="37"/>
      <c r="D1" s="8" t="s">
        <v>300</v>
      </c>
      <c r="E1" s="37"/>
      <c r="F1" s="122"/>
    </row>
    <row r="2" spans="1:6">
      <c r="A2" s="123"/>
      <c r="B2" s="37"/>
      <c r="C2" s="37"/>
      <c r="D2" s="8" t="s">
        <v>130</v>
      </c>
      <c r="E2" s="37"/>
      <c r="F2" s="122"/>
    </row>
    <row r="3" spans="1:6" ht="17.25" customHeight="1" thickBot="1">
      <c r="A3" s="37"/>
      <c r="B3" s="37"/>
      <c r="C3" s="8" t="s">
        <v>17</v>
      </c>
      <c r="D3" s="8" t="s">
        <v>291</v>
      </c>
      <c r="E3" s="9" t="s">
        <v>161</v>
      </c>
      <c r="F3" s="8" t="s">
        <v>160</v>
      </c>
    </row>
    <row r="4" spans="1:6" ht="18.75" customHeight="1" thickBot="1">
      <c r="A4" s="124" t="s">
        <v>201</v>
      </c>
      <c r="B4" s="125" t="s">
        <v>175</v>
      </c>
      <c r="C4" s="126">
        <v>12162</v>
      </c>
      <c r="D4" s="127" t="s">
        <v>299</v>
      </c>
      <c r="E4" s="165" t="s">
        <v>328</v>
      </c>
      <c r="F4" s="31"/>
    </row>
    <row r="5" spans="1:6" ht="16.5" thickBot="1">
      <c r="A5" s="128" t="s">
        <v>131</v>
      </c>
      <c r="B5" s="125" t="s">
        <v>172</v>
      </c>
      <c r="C5" s="163">
        <v>136957</v>
      </c>
      <c r="D5" s="130" t="s">
        <v>299</v>
      </c>
      <c r="E5" s="165" t="s">
        <v>328</v>
      </c>
      <c r="F5" s="31"/>
    </row>
    <row r="6" spans="1:6" ht="14.25" customHeight="1">
      <c r="A6" s="37"/>
      <c r="B6" s="132" t="s">
        <v>173</v>
      </c>
      <c r="C6" s="129"/>
      <c r="D6" s="130"/>
      <c r="E6" s="133"/>
      <c r="F6" s="31"/>
    </row>
    <row r="7" spans="1:6">
      <c r="A7" s="134"/>
      <c r="B7" s="125" t="s">
        <v>174</v>
      </c>
      <c r="C7" s="129"/>
      <c r="D7" s="130"/>
      <c r="E7" s="133"/>
      <c r="F7" s="31"/>
    </row>
    <row r="8" spans="1:6">
      <c r="A8" s="134"/>
      <c r="B8" s="125" t="s">
        <v>176</v>
      </c>
      <c r="C8" s="129"/>
      <c r="D8" s="130"/>
      <c r="E8" s="133"/>
      <c r="F8" s="31"/>
    </row>
    <row r="9" spans="1:6">
      <c r="A9" s="134"/>
      <c r="B9" s="125" t="s">
        <v>177</v>
      </c>
      <c r="C9" s="129"/>
      <c r="D9" s="130"/>
      <c r="E9" s="133"/>
      <c r="F9" s="31"/>
    </row>
    <row r="10" spans="1:6">
      <c r="A10" s="124" t="s">
        <v>202</v>
      </c>
      <c r="B10" s="125" t="s">
        <v>132</v>
      </c>
      <c r="C10" s="235">
        <v>37437114</v>
      </c>
      <c r="D10" s="130" t="s">
        <v>304</v>
      </c>
      <c r="E10" s="133" t="s">
        <v>326</v>
      </c>
      <c r="F10" s="31"/>
    </row>
    <row r="11" spans="1:6" ht="16.5" thickBot="1">
      <c r="A11" s="134"/>
      <c r="B11" s="125" t="s">
        <v>302</v>
      </c>
      <c r="C11" s="233">
        <v>2067651806.22</v>
      </c>
      <c r="D11" s="138" t="s">
        <v>303</v>
      </c>
      <c r="E11" s="133" t="s">
        <v>326</v>
      </c>
      <c r="F11" s="31"/>
    </row>
    <row r="12" spans="1:6" ht="16.5" thickBot="1">
      <c r="A12" s="135" t="s">
        <v>131</v>
      </c>
      <c r="B12" s="125" t="s">
        <v>133</v>
      </c>
      <c r="C12" s="234">
        <v>52568</v>
      </c>
      <c r="D12" s="130" t="s">
        <v>324</v>
      </c>
      <c r="E12" s="133" t="s">
        <v>323</v>
      </c>
      <c r="F12" s="31"/>
    </row>
    <row r="13" spans="1:6" ht="16.5" thickBot="1">
      <c r="A13" s="135"/>
      <c r="B13" s="125" t="s">
        <v>301</v>
      </c>
      <c r="C13" s="236">
        <v>161526127.34</v>
      </c>
      <c r="D13" s="138" t="s">
        <v>305</v>
      </c>
      <c r="E13" s="133" t="s">
        <v>323</v>
      </c>
      <c r="F13" s="31"/>
    </row>
    <row r="14" spans="1:6">
      <c r="A14" s="136"/>
      <c r="B14" s="125" t="s">
        <v>191</v>
      </c>
      <c r="C14" s="160">
        <v>3623740</v>
      </c>
      <c r="D14" s="130" t="s">
        <v>308</v>
      </c>
      <c r="E14" s="133" t="s">
        <v>321</v>
      </c>
      <c r="F14" s="31"/>
    </row>
    <row r="15" spans="1:6">
      <c r="A15" s="136"/>
      <c r="B15" s="125" t="s">
        <v>192</v>
      </c>
      <c r="C15" s="160">
        <v>4187537</v>
      </c>
      <c r="D15" s="130" t="s">
        <v>305</v>
      </c>
      <c r="E15" s="133" t="s">
        <v>321</v>
      </c>
      <c r="F15" s="31"/>
    </row>
    <row r="16" spans="1:6">
      <c r="A16" s="136"/>
      <c r="B16" s="125" t="s">
        <v>221</v>
      </c>
      <c r="C16" s="160">
        <v>174364</v>
      </c>
      <c r="D16" s="130" t="s">
        <v>309</v>
      </c>
      <c r="E16" s="133" t="s">
        <v>321</v>
      </c>
      <c r="F16" s="31"/>
    </row>
    <row r="17" spans="1:6">
      <c r="A17" s="136"/>
      <c r="B17" s="125" t="s">
        <v>222</v>
      </c>
      <c r="C17" s="161">
        <v>6314.64</v>
      </c>
      <c r="D17" s="130" t="s">
        <v>305</v>
      </c>
      <c r="E17" s="133" t="s">
        <v>321</v>
      </c>
      <c r="F17" s="31"/>
    </row>
    <row r="18" spans="1:6">
      <c r="A18" s="136"/>
      <c r="B18" s="125" t="s">
        <v>292</v>
      </c>
      <c r="C18" s="160">
        <v>1014605</v>
      </c>
      <c r="D18" s="130" t="s">
        <v>310</v>
      </c>
      <c r="E18" s="133" t="s">
        <v>321</v>
      </c>
      <c r="F18" s="31"/>
    </row>
    <row r="19" spans="1:6">
      <c r="A19" s="136"/>
      <c r="B19" s="125" t="s">
        <v>294</v>
      </c>
      <c r="C19" s="161">
        <v>41060</v>
      </c>
      <c r="D19" s="130" t="s">
        <v>305</v>
      </c>
      <c r="E19" s="133" t="s">
        <v>321</v>
      </c>
      <c r="F19" s="31"/>
    </row>
    <row r="20" spans="1:6">
      <c r="A20" s="136"/>
      <c r="B20" s="125" t="s">
        <v>293</v>
      </c>
      <c r="C20" s="160">
        <v>1562769</v>
      </c>
      <c r="D20" s="130" t="s">
        <v>310</v>
      </c>
      <c r="E20" s="133" t="s">
        <v>321</v>
      </c>
      <c r="F20" s="31"/>
    </row>
    <row r="21" spans="1:6">
      <c r="A21" s="136"/>
      <c r="B21" s="125" t="s">
        <v>295</v>
      </c>
      <c r="C21" s="275">
        <v>69236.929999999993</v>
      </c>
      <c r="D21" s="274" t="s">
        <v>311</v>
      </c>
      <c r="E21" s="133" t="s">
        <v>321</v>
      </c>
      <c r="F21" s="31"/>
    </row>
    <row r="22" spans="1:6">
      <c r="A22" s="124" t="s">
        <v>203</v>
      </c>
      <c r="B22" s="125" t="s">
        <v>132</v>
      </c>
      <c r="C22" s="276">
        <v>37192677</v>
      </c>
      <c r="D22" s="274" t="s">
        <v>304</v>
      </c>
      <c r="E22" s="133" t="s">
        <v>327</v>
      </c>
      <c r="F22" s="31"/>
    </row>
    <row r="23" spans="1:6">
      <c r="A23" s="134"/>
      <c r="B23" s="125" t="s">
        <v>302</v>
      </c>
      <c r="C23" s="277">
        <v>2046916293.51</v>
      </c>
      <c r="D23" s="274" t="s">
        <v>305</v>
      </c>
      <c r="E23" s="133" t="s">
        <v>327</v>
      </c>
      <c r="F23" s="31"/>
    </row>
    <row r="24" spans="1:6">
      <c r="A24" s="136"/>
      <c r="B24" s="125" t="s">
        <v>133</v>
      </c>
      <c r="C24" s="278">
        <v>24227</v>
      </c>
      <c r="D24" s="274" t="s">
        <v>306</v>
      </c>
      <c r="E24" s="133" t="s">
        <v>322</v>
      </c>
      <c r="F24" s="31"/>
    </row>
    <row r="25" spans="1:6">
      <c r="A25" s="136"/>
      <c r="B25" s="125" t="s">
        <v>312</v>
      </c>
      <c r="C25" s="280">
        <v>74.47</v>
      </c>
      <c r="D25" s="274" t="s">
        <v>305</v>
      </c>
      <c r="E25" s="133" t="s">
        <v>322</v>
      </c>
      <c r="F25" s="31"/>
    </row>
    <row r="26" spans="1:6">
      <c r="A26" s="136"/>
      <c r="B26" s="125" t="s">
        <v>191</v>
      </c>
      <c r="C26" s="279">
        <v>2761844</v>
      </c>
      <c r="D26" s="274" t="s">
        <v>308</v>
      </c>
      <c r="E26" s="133" t="s">
        <v>325</v>
      </c>
      <c r="F26" s="31"/>
    </row>
    <row r="27" spans="1:6">
      <c r="A27" s="136"/>
      <c r="B27" s="125" t="s">
        <v>192</v>
      </c>
      <c r="C27" s="161">
        <v>3212.59</v>
      </c>
      <c r="D27" s="130" t="s">
        <v>305</v>
      </c>
      <c r="E27" s="133" t="s">
        <v>325</v>
      </c>
      <c r="F27" s="31"/>
    </row>
    <row r="28" spans="1:6">
      <c r="A28" s="136"/>
      <c r="B28" s="125" t="s">
        <v>221</v>
      </c>
      <c r="C28" s="160">
        <v>115731</v>
      </c>
      <c r="D28" s="130" t="s">
        <v>309</v>
      </c>
      <c r="E28" s="133" t="s">
        <v>325</v>
      </c>
      <c r="F28" s="31"/>
    </row>
    <row r="29" spans="1:6">
      <c r="A29" s="136"/>
      <c r="B29" s="125" t="s">
        <v>298</v>
      </c>
      <c r="C29" s="162">
        <v>4.22</v>
      </c>
      <c r="D29" s="130" t="s">
        <v>305</v>
      </c>
      <c r="E29" s="133" t="s">
        <v>325</v>
      </c>
      <c r="F29" s="31"/>
    </row>
    <row r="30" spans="1:6">
      <c r="A30" s="136"/>
      <c r="B30" s="125" t="s">
        <v>292</v>
      </c>
      <c r="C30" s="160">
        <v>1026251</v>
      </c>
      <c r="D30" s="130" t="s">
        <v>310</v>
      </c>
      <c r="E30" s="133" t="s">
        <v>325</v>
      </c>
      <c r="F30" s="31"/>
    </row>
    <row r="31" spans="1:6">
      <c r="A31" s="136"/>
      <c r="B31" s="125" t="s">
        <v>294</v>
      </c>
      <c r="C31" s="162">
        <v>41.06</v>
      </c>
      <c r="D31" s="130" t="s">
        <v>305</v>
      </c>
      <c r="E31" s="133" t="s">
        <v>325</v>
      </c>
      <c r="F31" s="31"/>
    </row>
    <row r="32" spans="1:6">
      <c r="A32" s="137"/>
      <c r="B32" s="125" t="s">
        <v>293</v>
      </c>
      <c r="C32" s="160">
        <v>1197049</v>
      </c>
      <c r="D32" s="130" t="s">
        <v>310</v>
      </c>
      <c r="E32" s="133" t="s">
        <v>325</v>
      </c>
      <c r="F32" s="31"/>
    </row>
    <row r="33" spans="1:6">
      <c r="A33" s="136"/>
      <c r="B33" s="125" t="s">
        <v>295</v>
      </c>
      <c r="C33" s="162">
        <v>64.75</v>
      </c>
      <c r="D33" s="130" t="s">
        <v>305</v>
      </c>
      <c r="E33" s="133" t="s">
        <v>325</v>
      </c>
      <c r="F33" s="31"/>
    </row>
    <row r="34" spans="1:6">
      <c r="A34" s="134" t="s">
        <v>204</v>
      </c>
      <c r="B34" s="125" t="s">
        <v>178</v>
      </c>
      <c r="C34" s="299" t="s">
        <v>220</v>
      </c>
      <c r="D34" s="300"/>
      <c r="E34" s="133"/>
      <c r="F34" s="31"/>
    </row>
    <row r="35" spans="1:6">
      <c r="A35" s="139" t="s">
        <v>124</v>
      </c>
      <c r="B35" s="125" t="s">
        <v>40</v>
      </c>
      <c r="C35" s="291"/>
      <c r="D35" s="292"/>
      <c r="E35" s="140"/>
      <c r="F35" s="31"/>
    </row>
    <row r="36" spans="1:6">
      <c r="A36" s="134"/>
      <c r="B36" s="125" t="s">
        <v>125</v>
      </c>
      <c r="C36" s="291" t="s">
        <v>313</v>
      </c>
      <c r="D36" s="292"/>
      <c r="E36" s="141" t="s">
        <v>314</v>
      </c>
      <c r="F36" s="31"/>
    </row>
    <row r="37" spans="1:6">
      <c r="A37" s="139"/>
      <c r="B37" s="125" t="s">
        <v>137</v>
      </c>
      <c r="C37" s="291"/>
      <c r="D37" s="292"/>
      <c r="E37" s="142"/>
      <c r="F37" s="31"/>
    </row>
    <row r="38" spans="1:6">
      <c r="A38" s="143" t="s">
        <v>205</v>
      </c>
      <c r="B38" s="144" t="s">
        <v>296</v>
      </c>
      <c r="C38" s="145" t="s">
        <v>315</v>
      </c>
      <c r="D38" s="130"/>
      <c r="E38" s="164" t="s">
        <v>317</v>
      </c>
      <c r="F38" s="31"/>
    </row>
    <row r="39" spans="1:6">
      <c r="A39" s="139" t="s">
        <v>138</v>
      </c>
      <c r="B39" s="144" t="s">
        <v>297</v>
      </c>
      <c r="C39" s="145" t="s">
        <v>315</v>
      </c>
      <c r="D39" s="130"/>
      <c r="E39" s="131" t="s">
        <v>316</v>
      </c>
      <c r="F39" s="31"/>
    </row>
    <row r="40" spans="1:6">
      <c r="A40" s="146"/>
      <c r="B40" s="125" t="s">
        <v>134</v>
      </c>
      <c r="C40" s="291"/>
      <c r="D40" s="292"/>
      <c r="E40" s="142"/>
      <c r="F40" s="31"/>
    </row>
    <row r="41" spans="1:6">
      <c r="A41" s="143" t="s">
        <v>206</v>
      </c>
      <c r="B41" s="144" t="s">
        <v>19</v>
      </c>
      <c r="C41" s="145" t="s">
        <v>318</v>
      </c>
      <c r="D41" s="130"/>
      <c r="E41" s="131" t="s">
        <v>319</v>
      </c>
      <c r="F41" s="31"/>
    </row>
    <row r="42" spans="1:6">
      <c r="A42" s="143" t="s">
        <v>207</v>
      </c>
      <c r="B42" s="144" t="s">
        <v>41</v>
      </c>
      <c r="C42" s="145" t="s">
        <v>320</v>
      </c>
      <c r="D42" s="130"/>
      <c r="E42" s="142"/>
      <c r="F42" s="31"/>
    </row>
    <row r="43" spans="1:6">
      <c r="A43" s="143" t="s">
        <v>208</v>
      </c>
      <c r="B43" s="144" t="s">
        <v>135</v>
      </c>
      <c r="C43" s="289" t="s">
        <v>220</v>
      </c>
      <c r="D43" s="290"/>
      <c r="E43" s="133"/>
      <c r="F43" s="31"/>
    </row>
    <row r="44" spans="1:6">
      <c r="A44" s="8" t="s">
        <v>123</v>
      </c>
      <c r="B44" s="144" t="s">
        <v>136</v>
      </c>
      <c r="C44" s="289" t="s">
        <v>307</v>
      </c>
      <c r="D44" s="290"/>
      <c r="E44" s="140"/>
      <c r="F44" s="31"/>
    </row>
    <row r="45" spans="1:6">
      <c r="A45" s="37"/>
      <c r="B45" s="144" t="s">
        <v>122</v>
      </c>
      <c r="C45" s="291" t="s">
        <v>320</v>
      </c>
      <c r="D45" s="292"/>
      <c r="E45" s="142"/>
      <c r="F45" s="31"/>
    </row>
    <row r="46" spans="1:6" ht="16.5" thickBot="1">
      <c r="A46" s="147"/>
      <c r="B46" s="148" t="s">
        <v>120</v>
      </c>
      <c r="C46" s="293"/>
      <c r="D46" s="294"/>
      <c r="E46" s="149"/>
      <c r="F46" s="31"/>
    </row>
    <row r="47" spans="1:6">
      <c r="A47" s="150"/>
      <c r="B47" s="150"/>
      <c r="C47" s="151"/>
      <c r="D47" s="151"/>
      <c r="E47" s="151"/>
      <c r="F47" s="37"/>
    </row>
    <row r="48" spans="1:6">
      <c r="A48" s="37"/>
      <c r="B48" s="37"/>
      <c r="C48" s="37"/>
      <c r="D48" s="37"/>
      <c r="E48" s="37"/>
      <c r="F48" s="37"/>
    </row>
    <row r="49" spans="1:6" ht="16.5" thickBot="1">
      <c r="A49" s="37"/>
      <c r="B49" s="37"/>
      <c r="C49" s="295"/>
      <c r="D49" s="296"/>
      <c r="E49" s="37"/>
      <c r="F49" s="37"/>
    </row>
    <row r="50" spans="1:6">
      <c r="A50" s="124" t="s">
        <v>209</v>
      </c>
      <c r="B50" s="125" t="s">
        <v>139</v>
      </c>
      <c r="C50" s="297"/>
      <c r="D50" s="298"/>
      <c r="E50" s="152"/>
      <c r="F50" s="31"/>
    </row>
    <row r="51" spans="1:6">
      <c r="A51" s="135" t="s">
        <v>131</v>
      </c>
      <c r="B51" s="125" t="s">
        <v>141</v>
      </c>
      <c r="C51" s="129"/>
      <c r="D51" s="130"/>
      <c r="E51" s="133"/>
      <c r="F51" s="31"/>
    </row>
    <row r="52" spans="1:6">
      <c r="A52" s="37"/>
      <c r="B52" s="125" t="s">
        <v>142</v>
      </c>
      <c r="C52" s="129"/>
      <c r="D52" s="130"/>
      <c r="E52" s="133"/>
      <c r="F52" s="31"/>
    </row>
    <row r="53" spans="1:6">
      <c r="A53" s="124" t="s">
        <v>210</v>
      </c>
      <c r="B53" s="153" t="s">
        <v>139</v>
      </c>
      <c r="C53" s="289"/>
      <c r="D53" s="290"/>
      <c r="E53" s="133"/>
      <c r="F53" s="31"/>
    </row>
    <row r="54" spans="1:6">
      <c r="A54" s="124" t="s">
        <v>211</v>
      </c>
      <c r="B54" s="153" t="s">
        <v>140</v>
      </c>
      <c r="C54" s="289"/>
      <c r="D54" s="290"/>
      <c r="E54" s="133"/>
      <c r="F54" s="31"/>
    </row>
    <row r="55" spans="1:6">
      <c r="A55" s="135" t="s">
        <v>131</v>
      </c>
      <c r="B55" s="125" t="s">
        <v>143</v>
      </c>
      <c r="C55" s="145"/>
      <c r="D55" s="130"/>
      <c r="E55" s="133"/>
      <c r="F55" s="31"/>
    </row>
    <row r="56" spans="1:6">
      <c r="A56" s="124" t="s">
        <v>212</v>
      </c>
      <c r="B56" s="153" t="s">
        <v>144</v>
      </c>
      <c r="C56" s="289"/>
      <c r="D56" s="290"/>
      <c r="E56" s="133"/>
      <c r="F56" s="31"/>
    </row>
    <row r="57" spans="1:6">
      <c r="A57" s="135" t="s">
        <v>131</v>
      </c>
      <c r="B57" s="125" t="s">
        <v>143</v>
      </c>
      <c r="C57" s="145"/>
      <c r="D57" s="130"/>
      <c r="E57" s="133"/>
      <c r="F57" s="31"/>
    </row>
    <row r="58" spans="1:6">
      <c r="A58" s="124" t="s">
        <v>213</v>
      </c>
      <c r="B58" s="153" t="s">
        <v>145</v>
      </c>
      <c r="C58" s="289"/>
      <c r="D58" s="290"/>
      <c r="E58" s="133"/>
      <c r="F58" s="31"/>
    </row>
    <row r="59" spans="1:6">
      <c r="A59" s="135" t="s">
        <v>131</v>
      </c>
      <c r="B59" s="125" t="s">
        <v>143</v>
      </c>
      <c r="C59" s="145"/>
      <c r="D59" s="130"/>
      <c r="E59" s="133"/>
      <c r="F59" s="31"/>
    </row>
    <row r="60" spans="1:6">
      <c r="A60" s="124" t="s">
        <v>214</v>
      </c>
      <c r="B60" s="153" t="s">
        <v>146</v>
      </c>
      <c r="C60" s="154"/>
      <c r="D60" s="155"/>
      <c r="E60" s="133"/>
      <c r="F60" s="31"/>
    </row>
    <row r="61" spans="1:6" ht="16.5" thickBot="1">
      <c r="A61" s="156" t="s">
        <v>131</v>
      </c>
      <c r="B61" s="125" t="s">
        <v>143</v>
      </c>
      <c r="C61" s="157"/>
      <c r="D61" s="158"/>
      <c r="E61" s="159"/>
      <c r="F61" s="31"/>
    </row>
  </sheetData>
  <mergeCells count="15">
    <mergeCell ref="C43:D43"/>
    <mergeCell ref="C34:D34"/>
    <mergeCell ref="C35:D35"/>
    <mergeCell ref="C36:D36"/>
    <mergeCell ref="C37:D37"/>
    <mergeCell ref="C40:D40"/>
    <mergeCell ref="C54:D54"/>
    <mergeCell ref="C56:D56"/>
    <mergeCell ref="C58:D58"/>
    <mergeCell ref="C44:D44"/>
    <mergeCell ref="C45:D45"/>
    <mergeCell ref="C46:D46"/>
    <mergeCell ref="C49:D49"/>
    <mergeCell ref="C50:D50"/>
    <mergeCell ref="C53:D53"/>
  </mergeCells>
  <dataValidations count="2">
    <dataValidation type="list" allowBlank="1" showInputMessage="1" showErrorMessage="1" errorTitle="Unvalid entry" error="_x000a_Please choose among the following:_x000a__x000a_Yes_x000a_No_x000a_Partially_x000a_Not applicable" promptTitle="Choose among the following" prompt="_x000a_Yes_x000a_No_x000a_Partially_x000a_Not applicable" sqref="C43:D44 C50:D50 C53:D54 C56:D56 C58:D58 C60:D60 C34:D34">
      <formula1>"Yes,No,Partially,Not applicable,&lt;choose option&gt;"</formula1>
    </dataValidation>
    <dataValidation allowBlank="1" sqref="E43:E44 C38:C39 E46 C41:C42 E41 E39 E50:E61 E4:E35"/>
  </dataValidations>
  <hyperlinks>
    <hyperlink ref="E38"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AH118"/>
  <sheetViews>
    <sheetView showGridLines="0" zoomScaleNormal="100" zoomScalePageLayoutView="85" workbookViewId="0">
      <selection activeCell="F21" sqref="F21"/>
    </sheetView>
  </sheetViews>
  <sheetFormatPr defaultColWidth="10.875" defaultRowHeight="15.75"/>
  <cols>
    <col min="1" max="1" width="3.625" style="47" customWidth="1"/>
    <col min="2" max="2" width="10.25" style="47" bestFit="1" customWidth="1"/>
    <col min="3" max="3" width="77" style="47" bestFit="1" customWidth="1"/>
    <col min="4" max="4" width="38.125" style="47" customWidth="1"/>
    <col min="5" max="5" width="38.375" style="47" customWidth="1"/>
    <col min="6" max="6" width="54.375" style="47" customWidth="1"/>
    <col min="7" max="7" width="34.375" style="51" customWidth="1"/>
    <col min="8" max="8" width="17" style="47" customWidth="1"/>
    <col min="9" max="9" width="16.75" style="47" customWidth="1"/>
    <col min="10" max="10" width="18" style="206" customWidth="1"/>
    <col min="11" max="11" width="18.875" style="206" customWidth="1"/>
    <col min="12" max="12" width="16.5" style="206" customWidth="1"/>
    <col min="13" max="13" width="16.625" style="206" customWidth="1"/>
    <col min="14" max="14" width="14.625" style="206" customWidth="1"/>
    <col min="15" max="15" width="17.25" style="206" customWidth="1"/>
    <col min="16" max="16" width="18.5" style="195" customWidth="1"/>
    <col min="17" max="17" width="16.625" style="195" customWidth="1"/>
    <col min="18" max="21" width="14.625" style="195" customWidth="1"/>
    <col min="22" max="22" width="16.5" style="195" customWidth="1"/>
    <col min="23" max="23" width="14.625" style="47" customWidth="1"/>
    <col min="24" max="24" width="14.625" style="195" customWidth="1"/>
    <col min="25" max="26" width="16.875" style="195" customWidth="1"/>
    <col min="27" max="28" width="14.625" style="47" customWidth="1"/>
    <col min="29" max="29" width="10.875" style="47" customWidth="1"/>
    <col min="30" max="16384" width="10.875" style="47"/>
  </cols>
  <sheetData>
    <row r="2" spans="2:34" ht="26.25">
      <c r="B2" s="309" t="s">
        <v>111</v>
      </c>
      <c r="C2" s="309"/>
      <c r="D2" s="309"/>
      <c r="G2" s="78" t="s">
        <v>150</v>
      </c>
      <c r="H2" s="166" t="s">
        <v>114</v>
      </c>
      <c r="I2" s="48"/>
      <c r="J2" s="224"/>
      <c r="N2" s="224"/>
      <c r="O2" s="224"/>
      <c r="P2" s="194"/>
      <c r="Q2" s="194"/>
      <c r="R2" s="194"/>
      <c r="S2" s="194"/>
      <c r="T2" s="194"/>
      <c r="U2" s="194"/>
      <c r="V2" s="194"/>
      <c r="W2" s="49"/>
      <c r="X2" s="194"/>
      <c r="Y2" s="194"/>
      <c r="Z2" s="194"/>
      <c r="AA2" s="49"/>
      <c r="AB2" s="49"/>
    </row>
    <row r="3" spans="2:34">
      <c r="B3" s="307" t="s">
        <v>112</v>
      </c>
      <c r="C3" s="307"/>
      <c r="D3" s="307"/>
      <c r="G3" s="79" t="s">
        <v>185</v>
      </c>
      <c r="H3" s="241" t="s">
        <v>116</v>
      </c>
      <c r="I3" s="50"/>
      <c r="W3" s="50"/>
      <c r="AA3" s="50"/>
      <c r="AB3" s="50"/>
    </row>
    <row r="4" spans="2:34" ht="47.25">
      <c r="B4" s="308" t="s">
        <v>115</v>
      </c>
      <c r="C4" s="308"/>
      <c r="D4" s="308"/>
      <c r="G4" s="75" t="s">
        <v>197</v>
      </c>
      <c r="H4" s="242" t="s">
        <v>4</v>
      </c>
      <c r="I4" s="95" t="s">
        <v>226</v>
      </c>
      <c r="J4" s="196" t="s">
        <v>227</v>
      </c>
      <c r="K4" s="196" t="s">
        <v>228</v>
      </c>
      <c r="L4" s="196" t="s">
        <v>229</v>
      </c>
      <c r="M4" s="196" t="s">
        <v>230</v>
      </c>
      <c r="N4" s="196" t="s">
        <v>231</v>
      </c>
      <c r="O4" s="196" t="s">
        <v>232</v>
      </c>
      <c r="P4" s="196" t="s">
        <v>233</v>
      </c>
      <c r="Q4" s="196" t="s">
        <v>234</v>
      </c>
      <c r="R4" s="196" t="s">
        <v>235</v>
      </c>
      <c r="S4" s="196" t="s">
        <v>236</v>
      </c>
      <c r="T4" s="196" t="s">
        <v>237</v>
      </c>
      <c r="U4" s="217" t="s">
        <v>238</v>
      </c>
      <c r="V4" s="212" t="s">
        <v>239</v>
      </c>
      <c r="W4" s="95" t="s">
        <v>240</v>
      </c>
      <c r="X4" s="196" t="s">
        <v>241</v>
      </c>
      <c r="Y4" s="196" t="s">
        <v>242</v>
      </c>
      <c r="Z4" s="196" t="s">
        <v>243</v>
      </c>
      <c r="AA4" s="95" t="s">
        <v>244</v>
      </c>
      <c r="AB4" s="96" t="s">
        <v>245</v>
      </c>
    </row>
    <row r="5" spans="2:34">
      <c r="B5" s="52"/>
      <c r="G5" s="76" t="s">
        <v>198</v>
      </c>
      <c r="H5" s="243" t="s">
        <v>5</v>
      </c>
      <c r="I5" s="97" t="s">
        <v>246</v>
      </c>
      <c r="J5" s="207" t="s">
        <v>247</v>
      </c>
      <c r="K5" s="207">
        <v>5249000234</v>
      </c>
      <c r="L5" s="197" t="s">
        <v>248</v>
      </c>
      <c r="M5" s="197" t="s">
        <v>249</v>
      </c>
      <c r="N5" s="197" t="s">
        <v>250</v>
      </c>
      <c r="O5" s="197" t="s">
        <v>251</v>
      </c>
      <c r="P5" s="197" t="s">
        <v>252</v>
      </c>
      <c r="Q5" s="197" t="s">
        <v>253</v>
      </c>
      <c r="R5" s="197" t="s">
        <v>254</v>
      </c>
      <c r="S5" s="197" t="s">
        <v>255</v>
      </c>
      <c r="T5" s="197" t="s">
        <v>255</v>
      </c>
      <c r="U5" s="212" t="s">
        <v>256</v>
      </c>
      <c r="V5" s="212"/>
      <c r="W5" s="97" t="s">
        <v>257</v>
      </c>
      <c r="X5" s="207" t="s">
        <v>258</v>
      </c>
      <c r="Y5" s="207" t="s">
        <v>259</v>
      </c>
      <c r="Z5" s="197"/>
      <c r="AA5" s="98" t="s">
        <v>260</v>
      </c>
      <c r="AB5" s="99" t="s">
        <v>261</v>
      </c>
    </row>
    <row r="6" spans="2:34" ht="31.5">
      <c r="G6" s="76" t="s">
        <v>199</v>
      </c>
      <c r="H6" s="243" t="s">
        <v>183</v>
      </c>
      <c r="I6" s="100" t="s">
        <v>184</v>
      </c>
      <c r="J6" s="198" t="s">
        <v>184</v>
      </c>
      <c r="K6" s="198" t="s">
        <v>184</v>
      </c>
      <c r="L6" s="198" t="s">
        <v>184</v>
      </c>
      <c r="M6" s="198" t="s">
        <v>262</v>
      </c>
      <c r="N6" s="198" t="s">
        <v>263</v>
      </c>
      <c r="O6" s="198" t="s">
        <v>184</v>
      </c>
      <c r="P6" s="198" t="s">
        <v>184</v>
      </c>
      <c r="Q6" s="198" t="s">
        <v>184</v>
      </c>
      <c r="R6" s="198" t="s">
        <v>184</v>
      </c>
      <c r="S6" s="198" t="s">
        <v>184</v>
      </c>
      <c r="T6" s="198" t="s">
        <v>184</v>
      </c>
      <c r="U6" s="213" t="s">
        <v>184</v>
      </c>
      <c r="V6" s="213"/>
      <c r="W6" s="100" t="s">
        <v>264</v>
      </c>
      <c r="X6" s="198" t="s">
        <v>264</v>
      </c>
      <c r="Y6" s="198" t="s">
        <v>264</v>
      </c>
      <c r="Z6" s="198"/>
      <c r="AA6" s="100" t="s">
        <v>264</v>
      </c>
      <c r="AB6" s="101" t="s">
        <v>264</v>
      </c>
      <c r="AH6" s="47">
        <v>3</v>
      </c>
    </row>
    <row r="7" spans="2:34">
      <c r="G7" s="77" t="s">
        <v>200</v>
      </c>
      <c r="H7" s="244" t="s">
        <v>1</v>
      </c>
      <c r="I7" s="53"/>
      <c r="J7" s="225"/>
      <c r="K7" s="228"/>
      <c r="L7" s="228"/>
      <c r="M7" s="228"/>
      <c r="N7" s="225"/>
      <c r="O7" s="225"/>
      <c r="P7" s="199"/>
      <c r="Q7" s="199"/>
      <c r="R7" s="199"/>
      <c r="S7" s="199"/>
      <c r="T7" s="199"/>
      <c r="U7" s="199"/>
      <c r="V7" s="199"/>
      <c r="W7" s="53"/>
      <c r="X7" s="199"/>
      <c r="Y7" s="199"/>
      <c r="Z7" s="199"/>
      <c r="AA7" s="53"/>
      <c r="AB7" s="53"/>
    </row>
    <row r="8" spans="2:34" ht="21">
      <c r="B8" s="310" t="s">
        <v>113</v>
      </c>
      <c r="C8" s="311"/>
      <c r="D8" s="312"/>
      <c r="E8" s="316" t="s">
        <v>168</v>
      </c>
      <c r="F8" s="317"/>
      <c r="G8" s="318"/>
      <c r="H8" s="304" t="s">
        <v>151</v>
      </c>
      <c r="I8" s="305"/>
      <c r="J8" s="305"/>
      <c r="K8" s="305"/>
      <c r="L8" s="305"/>
      <c r="M8" s="305"/>
      <c r="N8" s="305"/>
      <c r="O8" s="305"/>
      <c r="P8" s="305"/>
      <c r="Q8" s="305"/>
      <c r="R8" s="305"/>
      <c r="S8" s="305"/>
      <c r="T8" s="305"/>
      <c r="U8" s="305"/>
      <c r="V8" s="305"/>
      <c r="W8" s="305"/>
      <c r="X8" s="305"/>
      <c r="Y8" s="305"/>
      <c r="Z8" s="305"/>
      <c r="AA8" s="305"/>
      <c r="AB8" s="306"/>
    </row>
    <row r="9" spans="2:34" ht="82.5" customHeight="1">
      <c r="B9" s="313" t="s">
        <v>179</v>
      </c>
      <c r="C9" s="314"/>
      <c r="D9" s="315"/>
      <c r="E9" s="313" t="s">
        <v>180</v>
      </c>
      <c r="F9" s="314"/>
      <c r="G9" s="315"/>
      <c r="H9" s="301" t="s">
        <v>195</v>
      </c>
      <c r="I9" s="302"/>
      <c r="J9" s="302"/>
      <c r="K9" s="302"/>
      <c r="L9" s="302"/>
      <c r="M9" s="302"/>
      <c r="N9" s="302"/>
      <c r="O9" s="302"/>
      <c r="P9" s="302"/>
      <c r="Q9" s="302"/>
      <c r="R9" s="302"/>
      <c r="S9" s="302"/>
      <c r="T9" s="302"/>
      <c r="U9" s="302"/>
      <c r="V9" s="302"/>
      <c r="W9" s="302"/>
      <c r="X9" s="302"/>
      <c r="Y9" s="302"/>
      <c r="Z9" s="302"/>
      <c r="AA9" s="302"/>
      <c r="AB9" s="303"/>
    </row>
    <row r="10" spans="2:34">
      <c r="B10" s="54" t="s">
        <v>187</v>
      </c>
      <c r="C10" s="70" t="s">
        <v>188</v>
      </c>
      <c r="D10" s="11" t="s">
        <v>37</v>
      </c>
      <c r="E10" s="12" t="s">
        <v>2</v>
      </c>
      <c r="F10" s="17" t="s">
        <v>329</v>
      </c>
      <c r="G10" s="11" t="s">
        <v>148</v>
      </c>
      <c r="H10" s="245" t="s">
        <v>3</v>
      </c>
      <c r="I10" s="230"/>
      <c r="J10" s="230"/>
      <c r="K10" s="230"/>
      <c r="L10" s="230"/>
      <c r="M10" s="230"/>
      <c r="N10" s="230"/>
      <c r="O10" s="230"/>
      <c r="P10" s="230"/>
      <c r="Q10" s="230"/>
      <c r="R10" s="230"/>
      <c r="S10" s="230"/>
      <c r="T10" s="230"/>
      <c r="U10" s="230"/>
      <c r="V10" s="230"/>
      <c r="W10" s="230"/>
      <c r="X10" s="230"/>
      <c r="Y10" s="230"/>
      <c r="Z10" s="230"/>
      <c r="AA10" s="230"/>
      <c r="AB10" s="230"/>
    </row>
    <row r="11" spans="2:34">
      <c r="B11" s="102" t="s">
        <v>43</v>
      </c>
      <c r="C11" s="103" t="s">
        <v>44</v>
      </c>
      <c r="D11" s="2"/>
      <c r="E11" s="14"/>
      <c r="F11" s="18"/>
      <c r="G11" s="247"/>
      <c r="H11" s="91"/>
      <c r="I11" s="182"/>
      <c r="J11" s="226"/>
      <c r="K11" s="226"/>
      <c r="L11" s="226"/>
      <c r="M11" s="226"/>
      <c r="N11" s="226"/>
      <c r="O11" s="226"/>
      <c r="P11" s="182"/>
      <c r="Q11" s="182"/>
      <c r="R11" s="182"/>
      <c r="S11" s="182"/>
      <c r="T11" s="182"/>
      <c r="U11" s="182"/>
      <c r="V11" s="214"/>
      <c r="W11" s="66"/>
      <c r="X11" s="182"/>
      <c r="Y11" s="182"/>
      <c r="Z11" s="231"/>
      <c r="AA11" s="66"/>
      <c r="AB11" s="231"/>
    </row>
    <row r="12" spans="2:34" ht="16.5" thickBot="1">
      <c r="B12" s="104" t="s">
        <v>45</v>
      </c>
      <c r="C12" s="105" t="s">
        <v>46</v>
      </c>
      <c r="D12" s="1"/>
      <c r="E12" s="14"/>
      <c r="F12" s="18"/>
      <c r="G12" s="248"/>
      <c r="H12" s="180"/>
      <c r="I12" s="183"/>
      <c r="J12" s="183"/>
      <c r="K12" s="183"/>
      <c r="L12" s="183"/>
      <c r="M12" s="183"/>
      <c r="N12" s="183"/>
      <c r="O12" s="183"/>
      <c r="P12" s="183"/>
      <c r="Q12" s="183"/>
      <c r="R12" s="183"/>
      <c r="S12" s="183"/>
      <c r="T12" s="183"/>
      <c r="U12" s="183"/>
      <c r="V12" s="191"/>
      <c r="W12" s="167"/>
      <c r="X12" s="183"/>
      <c r="Y12" s="183"/>
      <c r="Z12" s="191"/>
      <c r="AA12" s="118"/>
      <c r="AB12" s="232"/>
    </row>
    <row r="13" spans="2:34" ht="16.5" thickBot="1">
      <c r="B13" s="106" t="s">
        <v>47</v>
      </c>
      <c r="C13" s="107" t="s">
        <v>48</v>
      </c>
      <c r="D13" s="10" t="s">
        <v>193</v>
      </c>
      <c r="E13" s="116" t="s">
        <v>283</v>
      </c>
      <c r="F13" s="272" t="s">
        <v>330</v>
      </c>
      <c r="G13" s="249">
        <v>308604762</v>
      </c>
      <c r="H13" s="119">
        <f ca="1">SUM(I13:AB13)</f>
        <v>308604763</v>
      </c>
      <c r="I13" s="218">
        <v>0</v>
      </c>
      <c r="J13" s="218">
        <v>0</v>
      </c>
      <c r="K13" s="218">
        <v>0</v>
      </c>
      <c r="L13" s="218">
        <v>0</v>
      </c>
      <c r="M13" s="218">
        <v>0</v>
      </c>
      <c r="N13" s="220">
        <v>720337</v>
      </c>
      <c r="O13" s="220">
        <v>118009866</v>
      </c>
      <c r="P13" s="218">
        <v>0</v>
      </c>
      <c r="Q13" s="220">
        <v>3096898</v>
      </c>
      <c r="R13" s="219">
        <v>77673741</v>
      </c>
      <c r="S13" s="218">
        <v>0</v>
      </c>
      <c r="T13" s="221">
        <v>109103921</v>
      </c>
      <c r="U13" s="218">
        <v>0</v>
      </c>
      <c r="V13" s="215">
        <v>0</v>
      </c>
      <c r="W13" s="168"/>
      <c r="X13" s="186"/>
      <c r="Y13" s="186"/>
      <c r="Z13" s="184"/>
      <c r="AA13" s="186"/>
      <c r="AB13" s="189"/>
    </row>
    <row r="14" spans="2:34" ht="16.5" thickBot="1">
      <c r="B14" s="106" t="s">
        <v>47</v>
      </c>
      <c r="C14" s="107" t="s">
        <v>48</v>
      </c>
      <c r="D14" s="10"/>
      <c r="E14" s="116" t="s">
        <v>284</v>
      </c>
      <c r="F14" s="272" t="s">
        <v>330</v>
      </c>
      <c r="G14" s="250">
        <f ca="1">11730107*3.72</f>
        <v>43635998.039999999</v>
      </c>
      <c r="H14" s="119">
        <f ca="1">SUM(I14:AB14)</f>
        <v>43635998.039999999</v>
      </c>
      <c r="I14" s="184"/>
      <c r="J14" s="184"/>
      <c r="K14" s="184"/>
      <c r="L14" s="184"/>
      <c r="M14" s="184"/>
      <c r="N14" s="184"/>
      <c r="O14" s="184"/>
      <c r="P14" s="184"/>
      <c r="Q14" s="184"/>
      <c r="R14" s="184"/>
      <c r="S14" s="186"/>
      <c r="T14" s="186"/>
      <c r="U14" s="186"/>
      <c r="V14" s="190"/>
      <c r="W14" s="168"/>
      <c r="X14" s="211">
        <f ca="1">11730107*3.72</f>
        <v>43635998.039999999</v>
      </c>
      <c r="Y14" s="200">
        <v>0</v>
      </c>
      <c r="Z14" s="200">
        <v>0</v>
      </c>
      <c r="AA14" s="186"/>
      <c r="AB14" s="190"/>
    </row>
    <row r="15" spans="2:34">
      <c r="B15" s="106" t="s">
        <v>49</v>
      </c>
      <c r="C15" s="107" t="s">
        <v>50</v>
      </c>
      <c r="D15" s="10"/>
      <c r="E15" s="116"/>
      <c r="F15" s="271"/>
      <c r="G15" s="249"/>
      <c r="H15" s="119"/>
      <c r="I15" s="184"/>
      <c r="J15" s="184"/>
      <c r="K15" s="184"/>
      <c r="L15" s="184"/>
      <c r="M15" s="184"/>
      <c r="N15" s="184"/>
      <c r="O15" s="184"/>
      <c r="P15" s="184"/>
      <c r="Q15" s="184"/>
      <c r="R15" s="184"/>
      <c r="S15" s="186"/>
      <c r="T15" s="186"/>
      <c r="U15" s="186"/>
      <c r="V15" s="190"/>
      <c r="W15" s="168"/>
      <c r="X15" s="186"/>
      <c r="Y15" s="186"/>
      <c r="Z15" s="184"/>
      <c r="AA15" s="186"/>
      <c r="AB15" s="190"/>
    </row>
    <row r="16" spans="2:34" ht="16.5" thickBot="1">
      <c r="B16" s="106" t="s">
        <v>51</v>
      </c>
      <c r="C16" s="107" t="s">
        <v>52</v>
      </c>
      <c r="D16" s="10" t="s">
        <v>194</v>
      </c>
      <c r="E16" s="116"/>
      <c r="F16" s="18"/>
      <c r="G16" s="248"/>
      <c r="H16" s="119"/>
      <c r="I16" s="183"/>
      <c r="J16" s="183"/>
      <c r="K16" s="183"/>
      <c r="L16" s="183"/>
      <c r="M16" s="183"/>
      <c r="N16" s="183"/>
      <c r="O16" s="183"/>
      <c r="P16" s="183"/>
      <c r="Q16" s="183"/>
      <c r="R16" s="183"/>
      <c r="S16" s="183"/>
      <c r="T16" s="183"/>
      <c r="U16" s="183"/>
      <c r="V16" s="191"/>
      <c r="W16" s="167"/>
      <c r="X16" s="183"/>
      <c r="Y16" s="183"/>
      <c r="Z16" s="183"/>
      <c r="AA16" s="183"/>
      <c r="AB16" s="191"/>
    </row>
    <row r="17" spans="2:29" ht="16.5" thickBot="1">
      <c r="B17" s="106" t="s">
        <v>53</v>
      </c>
      <c r="C17" s="107" t="s">
        <v>54</v>
      </c>
      <c r="D17" s="10" t="s">
        <v>193</v>
      </c>
      <c r="E17" s="116" t="s">
        <v>275</v>
      </c>
      <c r="F17" s="272" t="s">
        <v>331</v>
      </c>
      <c r="G17" s="249">
        <v>1671019</v>
      </c>
      <c r="H17" s="119">
        <f ca="1">SUM(I17:AB17)</f>
        <v>1671021</v>
      </c>
      <c r="I17" s="220">
        <v>519275</v>
      </c>
      <c r="J17" s="220">
        <v>141088</v>
      </c>
      <c r="K17" s="227">
        <v>0</v>
      </c>
      <c r="L17" s="218">
        <v>0</v>
      </c>
      <c r="M17" s="221">
        <v>54000</v>
      </c>
      <c r="N17" s="220">
        <v>71456</v>
      </c>
      <c r="O17" s="220">
        <v>656694</v>
      </c>
      <c r="P17" s="220">
        <v>78508</v>
      </c>
      <c r="Q17" s="218">
        <v>0</v>
      </c>
      <c r="R17" s="220">
        <v>150000</v>
      </c>
      <c r="S17" s="218">
        <v>0</v>
      </c>
      <c r="T17" s="218">
        <v>0</v>
      </c>
      <c r="U17" s="218">
        <v>0</v>
      </c>
      <c r="V17" s="215">
        <v>0</v>
      </c>
      <c r="W17" s="170"/>
      <c r="X17" s="186"/>
      <c r="Y17" s="185"/>
      <c r="Z17" s="184"/>
      <c r="AA17" s="185"/>
      <c r="AB17" s="192"/>
    </row>
    <row r="18" spans="2:29" ht="16.5" thickBot="1">
      <c r="B18" s="106" t="s">
        <v>53</v>
      </c>
      <c r="C18" s="107" t="s">
        <v>54</v>
      </c>
      <c r="D18" s="10" t="s">
        <v>193</v>
      </c>
      <c r="E18" s="116" t="s">
        <v>289</v>
      </c>
      <c r="F18" s="272" t="s">
        <v>330</v>
      </c>
      <c r="G18" s="250">
        <f ca="1">197996455*3.72</f>
        <v>736546812.60000002</v>
      </c>
      <c r="H18" s="119">
        <f ca="1">SUM(I18:AB18)</f>
        <v>736546812.60000002</v>
      </c>
      <c r="I18" s="184"/>
      <c r="J18" s="184"/>
      <c r="K18" s="184"/>
      <c r="L18" s="184"/>
      <c r="M18" s="184"/>
      <c r="N18" s="184"/>
      <c r="O18" s="184"/>
      <c r="P18" s="184"/>
      <c r="Q18" s="186"/>
      <c r="R18" s="186"/>
      <c r="S18" s="186"/>
      <c r="T18" s="186"/>
      <c r="U18" s="186"/>
      <c r="V18" s="190"/>
      <c r="W18" s="168"/>
      <c r="X18" s="200">
        <v>0</v>
      </c>
      <c r="Y18" s="208">
        <f ca="1">197996455*3.72</f>
        <v>736546812.60000002</v>
      </c>
      <c r="Z18" s="200">
        <v>0</v>
      </c>
      <c r="AA18" s="186"/>
      <c r="AB18" s="190"/>
    </row>
    <row r="19" spans="2:29">
      <c r="B19" s="108" t="s">
        <v>55</v>
      </c>
      <c r="C19" s="105" t="s">
        <v>56</v>
      </c>
      <c r="D19" s="10" t="s">
        <v>170</v>
      </c>
      <c r="E19" s="116"/>
      <c r="F19" s="18"/>
      <c r="G19" s="248"/>
      <c r="H19" s="119"/>
      <c r="I19" s="183"/>
      <c r="J19" s="183"/>
      <c r="K19" s="183"/>
      <c r="L19" s="183"/>
      <c r="M19" s="183"/>
      <c r="N19" s="183"/>
      <c r="O19" s="183"/>
      <c r="P19" s="183"/>
      <c r="Q19" s="183"/>
      <c r="R19" s="183"/>
      <c r="S19" s="183"/>
      <c r="T19" s="183"/>
      <c r="U19" s="183"/>
      <c r="V19" s="191"/>
      <c r="W19" s="167"/>
      <c r="X19" s="183"/>
      <c r="Y19" s="183"/>
      <c r="Z19" s="183"/>
      <c r="AA19" s="183"/>
      <c r="AB19" s="191"/>
    </row>
    <row r="20" spans="2:29">
      <c r="B20" s="106" t="s">
        <v>57</v>
      </c>
      <c r="C20" s="107" t="s">
        <v>58</v>
      </c>
      <c r="D20" s="1"/>
      <c r="E20" s="116"/>
      <c r="F20" s="18"/>
      <c r="G20" s="248"/>
      <c r="H20" s="119"/>
      <c r="I20" s="183"/>
      <c r="J20" s="183"/>
      <c r="K20" s="183"/>
      <c r="L20" s="183"/>
      <c r="M20" s="183"/>
      <c r="N20" s="183"/>
      <c r="O20" s="183"/>
      <c r="P20" s="183"/>
      <c r="Q20" s="183"/>
      <c r="R20" s="183"/>
      <c r="S20" s="183"/>
      <c r="T20" s="183"/>
      <c r="U20" s="183"/>
      <c r="V20" s="191"/>
      <c r="W20" s="167"/>
      <c r="X20" s="183"/>
      <c r="Y20" s="183"/>
      <c r="Z20" s="183"/>
      <c r="AA20" s="183"/>
      <c r="AB20" s="191"/>
    </row>
    <row r="21" spans="2:29" ht="16.5" thickBot="1">
      <c r="B21" s="106" t="s">
        <v>59</v>
      </c>
      <c r="C21" s="107" t="s">
        <v>60</v>
      </c>
      <c r="D21" s="10" t="s">
        <v>170</v>
      </c>
      <c r="E21" s="116"/>
      <c r="F21" s="18"/>
      <c r="G21" s="248"/>
      <c r="H21" s="119"/>
      <c r="I21" s="183"/>
      <c r="J21" s="183"/>
      <c r="K21" s="183"/>
      <c r="L21" s="183"/>
      <c r="M21" s="183"/>
      <c r="N21" s="183"/>
      <c r="O21" s="183"/>
      <c r="P21" s="183"/>
      <c r="Q21" s="183"/>
      <c r="R21" s="183"/>
      <c r="S21" s="183"/>
      <c r="T21" s="183"/>
      <c r="U21" s="183"/>
      <c r="V21" s="191"/>
      <c r="W21" s="167"/>
      <c r="X21" s="183"/>
      <c r="Y21" s="183"/>
      <c r="Z21" s="183"/>
      <c r="AA21" s="183"/>
      <c r="AB21" s="191"/>
    </row>
    <row r="22" spans="2:29" ht="16.5" thickBot="1">
      <c r="B22" s="108" t="s">
        <v>61</v>
      </c>
      <c r="C22" s="105" t="s">
        <v>62</v>
      </c>
      <c r="D22" s="10" t="s">
        <v>193</v>
      </c>
      <c r="E22" s="116"/>
      <c r="F22" s="18"/>
      <c r="G22" s="251"/>
      <c r="H22" s="119"/>
      <c r="I22" s="185"/>
      <c r="J22" s="184"/>
      <c r="K22" s="184"/>
      <c r="L22" s="184"/>
      <c r="M22" s="210"/>
      <c r="N22" s="218"/>
      <c r="O22" s="227"/>
      <c r="P22" s="218"/>
      <c r="Q22" s="218"/>
      <c r="R22" s="186"/>
      <c r="S22" s="186"/>
      <c r="T22" s="186"/>
      <c r="U22" s="186"/>
      <c r="V22" s="216"/>
      <c r="W22" s="168"/>
      <c r="X22" s="186"/>
      <c r="Y22" s="184"/>
      <c r="Z22" s="184"/>
      <c r="AA22" s="186"/>
      <c r="AB22" s="189"/>
    </row>
    <row r="23" spans="2:29" ht="16.5" thickBot="1">
      <c r="B23" s="106" t="s">
        <v>63</v>
      </c>
      <c r="C23" s="107" t="s">
        <v>64</v>
      </c>
      <c r="D23" s="2"/>
      <c r="E23" s="116" t="s">
        <v>276</v>
      </c>
      <c r="F23" s="272" t="s">
        <v>332</v>
      </c>
      <c r="G23" s="252">
        <v>0</v>
      </c>
      <c r="H23" s="119">
        <v>0</v>
      </c>
      <c r="I23" s="183"/>
      <c r="J23" s="218">
        <v>0</v>
      </c>
      <c r="K23" s="227">
        <v>0</v>
      </c>
      <c r="L23" s="218">
        <v>0</v>
      </c>
      <c r="M23" s="218">
        <v>0</v>
      </c>
      <c r="N23" s="218">
        <v>0</v>
      </c>
      <c r="O23" s="227">
        <v>0</v>
      </c>
      <c r="P23" s="218">
        <v>0</v>
      </c>
      <c r="Q23" s="218">
        <v>0</v>
      </c>
      <c r="R23" s="218">
        <v>0</v>
      </c>
      <c r="S23" s="218">
        <v>0</v>
      </c>
      <c r="T23" s="218">
        <v>0</v>
      </c>
      <c r="U23" s="218">
        <v>0</v>
      </c>
      <c r="V23" s="215">
        <v>0</v>
      </c>
      <c r="W23" s="167"/>
      <c r="X23" s="183"/>
      <c r="Y23" s="183"/>
      <c r="Z23" s="183"/>
      <c r="AA23" s="183"/>
      <c r="AB23" s="191"/>
    </row>
    <row r="24" spans="2:29" ht="16.5" thickBot="1">
      <c r="B24" s="106" t="s">
        <v>63</v>
      </c>
      <c r="C24" s="107" t="s">
        <v>64</v>
      </c>
      <c r="D24" s="10" t="s">
        <v>193</v>
      </c>
      <c r="E24" s="116" t="s">
        <v>288</v>
      </c>
      <c r="F24" s="272" t="s">
        <v>330</v>
      </c>
      <c r="G24" s="253">
        <f ca="1">168547*3.72</f>
        <v>626994.84000000008</v>
      </c>
      <c r="H24" s="119">
        <f ca="1">SUM(I24:AB24)</f>
        <v>626994.84</v>
      </c>
      <c r="I24" s="185"/>
      <c r="J24" s="186"/>
      <c r="K24" s="186"/>
      <c r="L24" s="186"/>
      <c r="M24" s="186"/>
      <c r="N24" s="185"/>
      <c r="O24" s="186"/>
      <c r="P24" s="185"/>
      <c r="Q24" s="186"/>
      <c r="R24" s="185"/>
      <c r="S24" s="186"/>
      <c r="T24" s="186"/>
      <c r="U24" s="186"/>
      <c r="V24" s="190"/>
      <c r="W24" s="170"/>
      <c r="X24" s="211">
        <f ca="1">17797*3.72</f>
        <v>66204.84</v>
      </c>
      <c r="Y24" s="200">
        <v>0</v>
      </c>
      <c r="Z24" s="200">
        <f ca="1">150750*3.72</f>
        <v>560790</v>
      </c>
      <c r="AA24" s="185"/>
      <c r="AB24" s="192"/>
    </row>
    <row r="25" spans="2:29" ht="16.5" thickBot="1">
      <c r="B25" s="106" t="s">
        <v>63</v>
      </c>
      <c r="C25" s="107" t="s">
        <v>64</v>
      </c>
      <c r="D25" s="92" t="s">
        <v>193</v>
      </c>
      <c r="E25" s="117" t="s">
        <v>277</v>
      </c>
      <c r="F25" s="273" t="s">
        <v>333</v>
      </c>
      <c r="G25" s="252">
        <v>0</v>
      </c>
      <c r="H25" s="119"/>
      <c r="I25" s="218">
        <v>0</v>
      </c>
      <c r="J25" s="218">
        <v>0</v>
      </c>
      <c r="K25" s="218">
        <v>0</v>
      </c>
      <c r="L25" s="218">
        <v>0</v>
      </c>
      <c r="M25" s="218">
        <v>0</v>
      </c>
      <c r="N25" s="218">
        <v>0</v>
      </c>
      <c r="O25" s="227">
        <v>0</v>
      </c>
      <c r="P25" s="218">
        <v>0</v>
      </c>
      <c r="Q25" s="218">
        <v>0</v>
      </c>
      <c r="R25" s="218">
        <v>0</v>
      </c>
      <c r="S25" s="218">
        <v>0</v>
      </c>
      <c r="T25" s="218">
        <v>0</v>
      </c>
      <c r="U25" s="218">
        <v>0</v>
      </c>
      <c r="V25" s="215">
        <v>0</v>
      </c>
      <c r="W25" s="168"/>
      <c r="X25" s="186"/>
      <c r="Y25" s="186"/>
      <c r="Z25" s="184"/>
      <c r="AA25" s="186"/>
      <c r="AB25" s="190"/>
    </row>
    <row r="26" spans="2:29">
      <c r="B26" s="106" t="s">
        <v>65</v>
      </c>
      <c r="C26" s="107" t="s">
        <v>66</v>
      </c>
      <c r="D26" s="10"/>
      <c r="E26" s="116"/>
      <c r="F26" s="18"/>
      <c r="G26" s="249"/>
      <c r="H26" s="119"/>
      <c r="I26" s="184"/>
      <c r="J26" s="210"/>
      <c r="K26" s="185"/>
      <c r="L26" s="184"/>
      <c r="M26" s="184"/>
      <c r="N26" s="210"/>
      <c r="O26" s="210"/>
      <c r="P26" s="184"/>
      <c r="Q26" s="184"/>
      <c r="R26" s="184"/>
      <c r="S26" s="186"/>
      <c r="T26" s="186"/>
      <c r="U26" s="210"/>
      <c r="V26" s="189"/>
      <c r="W26" s="168"/>
      <c r="X26" s="186"/>
      <c r="Y26" s="186"/>
      <c r="Z26" s="186"/>
      <c r="AA26" s="186"/>
      <c r="AB26" s="190"/>
    </row>
    <row r="27" spans="2:29">
      <c r="B27" s="106" t="s">
        <v>67</v>
      </c>
      <c r="C27" s="107" t="s">
        <v>68</v>
      </c>
      <c r="D27" s="10"/>
      <c r="E27" s="116"/>
      <c r="F27" s="18"/>
      <c r="G27" s="249"/>
      <c r="H27" s="119"/>
      <c r="I27" s="185"/>
      <c r="J27" s="184"/>
      <c r="K27" s="185"/>
      <c r="L27" s="185"/>
      <c r="M27" s="185"/>
      <c r="N27" s="185"/>
      <c r="O27" s="185"/>
      <c r="P27" s="185"/>
      <c r="Q27" s="185"/>
      <c r="R27" s="185"/>
      <c r="S27" s="185"/>
      <c r="T27" s="186"/>
      <c r="U27" s="185"/>
      <c r="V27" s="192"/>
      <c r="W27" s="168"/>
      <c r="X27" s="185"/>
      <c r="Y27" s="185"/>
      <c r="Z27" s="185"/>
      <c r="AA27" s="185"/>
      <c r="AB27" s="192"/>
      <c r="AC27" s="90"/>
    </row>
    <row r="28" spans="2:29">
      <c r="B28" s="104" t="s">
        <v>69</v>
      </c>
      <c r="C28" s="105" t="s">
        <v>70</v>
      </c>
      <c r="D28" s="10" t="s">
        <v>170</v>
      </c>
      <c r="E28" s="116"/>
      <c r="F28" s="18"/>
      <c r="G28" s="248"/>
      <c r="H28" s="119"/>
      <c r="I28" s="183"/>
      <c r="J28" s="183"/>
      <c r="K28" s="183"/>
      <c r="L28" s="183"/>
      <c r="M28" s="183"/>
      <c r="N28" s="183"/>
      <c r="O28" s="183"/>
      <c r="P28" s="183"/>
      <c r="Q28" s="183"/>
      <c r="R28" s="183"/>
      <c r="S28" s="183"/>
      <c r="T28" s="183"/>
      <c r="U28" s="183"/>
      <c r="V28" s="191"/>
      <c r="W28" s="167"/>
      <c r="X28" s="183"/>
      <c r="Y28" s="183"/>
      <c r="Z28" s="183"/>
      <c r="AA28" s="183"/>
      <c r="AB28" s="191"/>
    </row>
    <row r="29" spans="2:29">
      <c r="B29" s="106" t="s">
        <v>71</v>
      </c>
      <c r="C29" s="107" t="s">
        <v>72</v>
      </c>
      <c r="D29" s="10" t="s">
        <v>170</v>
      </c>
      <c r="E29" s="116"/>
      <c r="F29" s="18"/>
      <c r="G29" s="248"/>
      <c r="H29" s="119"/>
      <c r="I29" s="183"/>
      <c r="J29" s="183"/>
      <c r="K29" s="183"/>
      <c r="L29" s="183"/>
      <c r="M29" s="183"/>
      <c r="N29" s="183"/>
      <c r="O29" s="183"/>
      <c r="P29" s="183"/>
      <c r="Q29" s="183"/>
      <c r="R29" s="183"/>
      <c r="S29" s="183"/>
      <c r="T29" s="183"/>
      <c r="U29" s="183"/>
      <c r="V29" s="191"/>
      <c r="W29" s="167"/>
      <c r="X29" s="183"/>
      <c r="Y29" s="183"/>
      <c r="Z29" s="183"/>
      <c r="AA29" s="183"/>
      <c r="AB29" s="191"/>
    </row>
    <row r="30" spans="2:29">
      <c r="B30" s="106" t="s">
        <v>73</v>
      </c>
      <c r="C30" s="107" t="s">
        <v>74</v>
      </c>
      <c r="D30" s="2"/>
      <c r="E30" s="116"/>
      <c r="F30" s="18"/>
      <c r="G30" s="248"/>
      <c r="H30" s="119"/>
      <c r="I30" s="183"/>
      <c r="J30" s="183"/>
      <c r="K30" s="183"/>
      <c r="L30" s="183"/>
      <c r="M30" s="183"/>
      <c r="N30" s="183"/>
      <c r="O30" s="183"/>
      <c r="P30" s="183"/>
      <c r="Q30" s="183"/>
      <c r="R30" s="183"/>
      <c r="S30" s="183"/>
      <c r="T30" s="183"/>
      <c r="U30" s="183"/>
      <c r="V30" s="191"/>
      <c r="W30" s="167"/>
      <c r="X30" s="183"/>
      <c r="Y30" s="183"/>
      <c r="Z30" s="183"/>
      <c r="AA30" s="183"/>
      <c r="AB30" s="191"/>
    </row>
    <row r="31" spans="2:29" ht="16.5" thickBot="1">
      <c r="B31" s="106" t="s">
        <v>75</v>
      </c>
      <c r="C31" s="107" t="s">
        <v>76</v>
      </c>
      <c r="D31" s="10" t="s">
        <v>193</v>
      </c>
      <c r="E31" s="116"/>
      <c r="F31" s="18"/>
      <c r="G31" s="249"/>
      <c r="H31" s="119"/>
      <c r="I31" s="186"/>
      <c r="J31" s="185"/>
      <c r="K31" s="186"/>
      <c r="L31" s="186"/>
      <c r="M31" s="186"/>
      <c r="N31" s="184"/>
      <c r="O31" s="185"/>
      <c r="P31" s="186"/>
      <c r="Q31" s="186"/>
      <c r="R31" s="184"/>
      <c r="S31" s="186"/>
      <c r="T31" s="185"/>
      <c r="U31" s="186"/>
      <c r="V31" s="192"/>
      <c r="W31" s="168"/>
      <c r="X31" s="186"/>
      <c r="Y31" s="186"/>
      <c r="Z31" s="184"/>
      <c r="AA31" s="186"/>
      <c r="AB31" s="192"/>
    </row>
    <row r="32" spans="2:29" ht="16.5" thickBot="1">
      <c r="B32" s="106" t="s">
        <v>77</v>
      </c>
      <c r="C32" s="107" t="s">
        <v>78</v>
      </c>
      <c r="D32" s="10" t="s">
        <v>170</v>
      </c>
      <c r="E32" s="116" t="s">
        <v>278</v>
      </c>
      <c r="F32" s="272" t="s">
        <v>334</v>
      </c>
      <c r="G32" s="250">
        <v>5750627</v>
      </c>
      <c r="H32" s="119">
        <f ca="1">SUM(I32:AB32)</f>
        <v>5750626.9799999995</v>
      </c>
      <c r="I32" s="187">
        <v>323135</v>
      </c>
      <c r="J32" s="219">
        <v>569255.79</v>
      </c>
      <c r="K32" s="227">
        <v>0</v>
      </c>
      <c r="L32" s="220">
        <v>446188</v>
      </c>
      <c r="M32" s="218">
        <v>0</v>
      </c>
      <c r="N32" s="220">
        <v>648543</v>
      </c>
      <c r="O32" s="220">
        <v>381462</v>
      </c>
      <c r="P32" s="218">
        <v>901920.9</v>
      </c>
      <c r="Q32" s="218">
        <v>0</v>
      </c>
      <c r="R32" s="218">
        <v>0</v>
      </c>
      <c r="S32" s="219">
        <v>464946.83</v>
      </c>
      <c r="T32" s="221">
        <v>1852713</v>
      </c>
      <c r="U32" s="219">
        <v>162462.46</v>
      </c>
      <c r="V32" s="215">
        <v>0</v>
      </c>
      <c r="W32" s="167"/>
      <c r="X32" s="183"/>
      <c r="Y32" s="183"/>
      <c r="Z32" s="183"/>
      <c r="AA32" s="183"/>
      <c r="AB32" s="191"/>
    </row>
    <row r="33" spans="2:28" ht="16.5" thickBot="1">
      <c r="B33" s="106" t="s">
        <v>77</v>
      </c>
      <c r="C33" s="107" t="s">
        <v>78</v>
      </c>
      <c r="D33" s="10" t="s">
        <v>170</v>
      </c>
      <c r="E33" s="116" t="s">
        <v>285</v>
      </c>
      <c r="F33" s="273" t="s">
        <v>335</v>
      </c>
      <c r="G33" s="250">
        <f ca="1">475000*3.72</f>
        <v>1767000</v>
      </c>
      <c r="H33" s="119">
        <f ca="1">SUM(I33:AB33)</f>
        <v>1767000</v>
      </c>
      <c r="I33" s="183"/>
      <c r="J33" s="183"/>
      <c r="K33" s="183"/>
      <c r="L33" s="183"/>
      <c r="M33" s="183"/>
      <c r="N33" s="183"/>
      <c r="O33" s="183"/>
      <c r="P33" s="183"/>
      <c r="Q33" s="183"/>
      <c r="R33" s="183"/>
      <c r="S33" s="183"/>
      <c r="T33" s="183"/>
      <c r="U33" s="183"/>
      <c r="V33" s="191"/>
      <c r="W33" s="167"/>
      <c r="X33" s="202">
        <f ca="1">175000*3.72</f>
        <v>651000</v>
      </c>
      <c r="Y33" s="202">
        <v>0</v>
      </c>
      <c r="Z33" s="201">
        <f ca="1">300000*3.72</f>
        <v>1116000</v>
      </c>
      <c r="AA33" s="183"/>
      <c r="AB33" s="191"/>
    </row>
    <row r="34" spans="2:28">
      <c r="B34" s="109"/>
      <c r="C34" s="107"/>
      <c r="D34" s="10" t="s">
        <v>170</v>
      </c>
      <c r="E34" s="116"/>
      <c r="F34" s="18"/>
      <c r="G34" s="254"/>
      <c r="H34" s="119"/>
      <c r="I34" s="183"/>
      <c r="J34" s="185"/>
      <c r="K34" s="185"/>
      <c r="L34" s="183"/>
      <c r="M34" s="183"/>
      <c r="N34" s="183"/>
      <c r="O34" s="185"/>
      <c r="P34" s="185"/>
      <c r="Q34" s="183"/>
      <c r="R34" s="183"/>
      <c r="S34" s="183"/>
      <c r="T34" s="183"/>
      <c r="U34" s="183"/>
      <c r="V34" s="191"/>
      <c r="W34" s="167"/>
      <c r="X34" s="183"/>
      <c r="Y34" s="183"/>
      <c r="Z34" s="183"/>
      <c r="AA34" s="183"/>
      <c r="AB34" s="191"/>
    </row>
    <row r="35" spans="2:28">
      <c r="B35" s="110" t="s">
        <v>79</v>
      </c>
      <c r="C35" s="103" t="s">
        <v>80</v>
      </c>
      <c r="D35" s="2"/>
      <c r="E35" s="116"/>
      <c r="F35" s="18"/>
      <c r="G35" s="255"/>
      <c r="H35" s="119"/>
      <c r="I35" s="183"/>
      <c r="J35" s="183"/>
      <c r="K35" s="183"/>
      <c r="L35" s="183"/>
      <c r="M35" s="183"/>
      <c r="N35" s="183"/>
      <c r="O35" s="183"/>
      <c r="P35" s="183"/>
      <c r="Q35" s="183"/>
      <c r="R35" s="183"/>
      <c r="S35" s="183"/>
      <c r="T35" s="183"/>
      <c r="U35" s="183"/>
      <c r="V35" s="191"/>
      <c r="W35" s="167"/>
      <c r="X35" s="183"/>
      <c r="Y35" s="183"/>
      <c r="Z35" s="183"/>
      <c r="AA35" s="183"/>
      <c r="AB35" s="191"/>
    </row>
    <row r="36" spans="2:28">
      <c r="B36" s="106" t="s">
        <v>81</v>
      </c>
      <c r="C36" s="107" t="s">
        <v>82</v>
      </c>
      <c r="D36" s="1"/>
      <c r="E36" s="116"/>
      <c r="F36" s="18"/>
      <c r="G36" s="255"/>
      <c r="H36" s="119"/>
      <c r="I36" s="183"/>
      <c r="J36" s="183"/>
      <c r="K36" s="183"/>
      <c r="L36" s="183"/>
      <c r="M36" s="183"/>
      <c r="N36" s="183"/>
      <c r="O36" s="183"/>
      <c r="P36" s="183"/>
      <c r="Q36" s="183"/>
      <c r="R36" s="183"/>
      <c r="S36" s="183"/>
      <c r="T36" s="183"/>
      <c r="U36" s="183"/>
      <c r="V36" s="191"/>
      <c r="W36" s="167"/>
      <c r="X36" s="183"/>
      <c r="Y36" s="183"/>
      <c r="Z36" s="183"/>
      <c r="AA36" s="183"/>
      <c r="AB36" s="191"/>
    </row>
    <row r="37" spans="2:28">
      <c r="B37" s="109"/>
      <c r="C37" s="111"/>
      <c r="D37" s="10" t="s">
        <v>170</v>
      </c>
      <c r="E37" s="116"/>
      <c r="F37" s="18"/>
      <c r="G37" s="255"/>
      <c r="H37" s="119"/>
      <c r="I37" s="183"/>
      <c r="J37" s="183"/>
      <c r="K37" s="183"/>
      <c r="L37" s="183"/>
      <c r="M37" s="183"/>
      <c r="N37" s="183"/>
      <c r="O37" s="183"/>
      <c r="P37" s="183"/>
      <c r="Q37" s="183"/>
      <c r="R37" s="183"/>
      <c r="S37" s="183"/>
      <c r="T37" s="183"/>
      <c r="U37" s="183"/>
      <c r="V37" s="191"/>
      <c r="W37" s="167"/>
      <c r="X37" s="183"/>
      <c r="Y37" s="183"/>
      <c r="Z37" s="183"/>
      <c r="AA37" s="183"/>
      <c r="AB37" s="191"/>
    </row>
    <row r="38" spans="2:28">
      <c r="B38" s="110" t="s">
        <v>83</v>
      </c>
      <c r="C38" s="103" t="s">
        <v>0</v>
      </c>
      <c r="D38" s="2"/>
      <c r="E38" s="116"/>
      <c r="F38" s="18"/>
      <c r="G38" s="255"/>
      <c r="H38" s="119"/>
      <c r="I38" s="183"/>
      <c r="J38" s="183"/>
      <c r="K38" s="183"/>
      <c r="L38" s="183"/>
      <c r="M38" s="183"/>
      <c r="N38" s="183"/>
      <c r="O38" s="183"/>
      <c r="P38" s="183"/>
      <c r="Q38" s="183"/>
      <c r="R38" s="183"/>
      <c r="S38" s="183"/>
      <c r="T38" s="183"/>
      <c r="U38" s="183"/>
      <c r="V38" s="191"/>
      <c r="W38" s="167"/>
      <c r="X38" s="183"/>
      <c r="Y38" s="183"/>
      <c r="Z38" s="183"/>
      <c r="AA38" s="183"/>
      <c r="AB38" s="191"/>
    </row>
    <row r="39" spans="2:28">
      <c r="B39" s="108" t="s">
        <v>84</v>
      </c>
      <c r="C39" s="105" t="s">
        <v>85</v>
      </c>
      <c r="D39" s="2"/>
      <c r="E39" s="116"/>
      <c r="F39" s="18"/>
      <c r="G39" s="255"/>
      <c r="H39" s="119"/>
      <c r="I39" s="183"/>
      <c r="J39" s="183"/>
      <c r="K39" s="183"/>
      <c r="L39" s="183"/>
      <c r="M39" s="183"/>
      <c r="N39" s="183"/>
      <c r="O39" s="183"/>
      <c r="P39" s="183"/>
      <c r="Q39" s="183"/>
      <c r="R39" s="183"/>
      <c r="S39" s="183"/>
      <c r="T39" s="183"/>
      <c r="U39" s="183"/>
      <c r="V39" s="191"/>
      <c r="W39" s="167"/>
      <c r="X39" s="183"/>
      <c r="Y39" s="183"/>
      <c r="Z39" s="183"/>
      <c r="AA39" s="183"/>
      <c r="AB39" s="191"/>
    </row>
    <row r="40" spans="2:28">
      <c r="B40" s="108" t="s">
        <v>86</v>
      </c>
      <c r="C40" s="105" t="s">
        <v>87</v>
      </c>
      <c r="D40" s="2"/>
      <c r="E40" s="116"/>
      <c r="F40" s="18"/>
      <c r="G40" s="255"/>
      <c r="H40" s="119"/>
      <c r="I40" s="183"/>
      <c r="J40" s="183"/>
      <c r="K40" s="183"/>
      <c r="L40" s="183"/>
      <c r="M40" s="183"/>
      <c r="N40" s="183"/>
      <c r="O40" s="183"/>
      <c r="P40" s="183"/>
      <c r="Q40" s="183"/>
      <c r="R40" s="183"/>
      <c r="S40" s="183"/>
      <c r="T40" s="183"/>
      <c r="U40" s="183"/>
      <c r="V40" s="191"/>
      <c r="W40" s="167"/>
      <c r="X40" s="183"/>
      <c r="Y40" s="183"/>
      <c r="Z40" s="183"/>
      <c r="AA40" s="183"/>
      <c r="AB40" s="191"/>
    </row>
    <row r="41" spans="2:28" ht="16.5" thickBot="1">
      <c r="B41" s="106" t="s">
        <v>88</v>
      </c>
      <c r="C41" s="107" t="s">
        <v>89</v>
      </c>
      <c r="D41" s="2"/>
      <c r="E41" s="116"/>
      <c r="F41" s="270"/>
      <c r="G41" s="255"/>
      <c r="H41" s="119"/>
      <c r="I41" s="183"/>
      <c r="J41" s="183"/>
      <c r="K41" s="183"/>
      <c r="L41" s="183"/>
      <c r="M41" s="183"/>
      <c r="N41" s="183"/>
      <c r="O41" s="183"/>
      <c r="P41" s="183"/>
      <c r="Q41" s="183"/>
      <c r="R41" s="183"/>
      <c r="S41" s="183"/>
      <c r="T41" s="183"/>
      <c r="U41" s="183"/>
      <c r="V41" s="191"/>
      <c r="W41" s="167"/>
      <c r="X41" s="183"/>
      <c r="Y41" s="183"/>
      <c r="Z41" s="183"/>
      <c r="AA41" s="183"/>
      <c r="AB41" s="191"/>
    </row>
    <row r="42" spans="2:28" ht="16.5" thickBot="1">
      <c r="B42" s="106" t="s">
        <v>90</v>
      </c>
      <c r="C42" s="107" t="s">
        <v>91</v>
      </c>
      <c r="D42" s="10" t="s">
        <v>170</v>
      </c>
      <c r="E42" s="116" t="s">
        <v>281</v>
      </c>
      <c r="F42" s="272" t="s">
        <v>336</v>
      </c>
      <c r="G42" s="254">
        <v>49036072</v>
      </c>
      <c r="H42" s="119">
        <f ca="1">SUM(I42:AB42)</f>
        <v>49036071.519999996</v>
      </c>
      <c r="I42" s="218">
        <v>0</v>
      </c>
      <c r="J42" s="218">
        <v>0</v>
      </c>
      <c r="K42" s="218">
        <v>0</v>
      </c>
      <c r="L42" s="218">
        <v>0</v>
      </c>
      <c r="M42" s="218">
        <v>0</v>
      </c>
      <c r="N42" s="219">
        <v>5021021.5199999996</v>
      </c>
      <c r="O42" s="220">
        <v>44015050</v>
      </c>
      <c r="P42" s="218">
        <v>0</v>
      </c>
      <c r="Q42" s="218">
        <v>0</v>
      </c>
      <c r="R42" s="218">
        <v>0</v>
      </c>
      <c r="S42" s="218">
        <v>0</v>
      </c>
      <c r="T42" s="218">
        <v>0</v>
      </c>
      <c r="U42" s="218">
        <v>0</v>
      </c>
      <c r="V42" s="215">
        <v>0</v>
      </c>
      <c r="W42" s="167"/>
      <c r="X42" s="183"/>
      <c r="Y42" s="183"/>
      <c r="Z42" s="183"/>
      <c r="AA42" s="183"/>
      <c r="AB42" s="191"/>
    </row>
    <row r="43" spans="2:28" ht="16.5" thickBot="1">
      <c r="B43" s="106" t="s">
        <v>90</v>
      </c>
      <c r="C43" s="107" t="s">
        <v>91</v>
      </c>
      <c r="D43" s="10" t="s">
        <v>170</v>
      </c>
      <c r="E43" s="116" t="s">
        <v>282</v>
      </c>
      <c r="F43" s="272" t="s">
        <v>336</v>
      </c>
      <c r="G43" s="256">
        <v>0</v>
      </c>
      <c r="H43" s="181">
        <v>0</v>
      </c>
      <c r="I43" s="183"/>
      <c r="J43" s="183"/>
      <c r="K43" s="183"/>
      <c r="L43" s="183"/>
      <c r="M43" s="183"/>
      <c r="N43" s="183"/>
      <c r="O43" s="183"/>
      <c r="P43" s="183"/>
      <c r="Q43" s="183"/>
      <c r="R43" s="183"/>
      <c r="S43" s="183"/>
      <c r="T43" s="183"/>
      <c r="U43" s="183"/>
      <c r="V43" s="191"/>
      <c r="W43" s="167"/>
      <c r="X43" s="202">
        <v>0</v>
      </c>
      <c r="Y43" s="202">
        <v>0</v>
      </c>
      <c r="Z43" s="202">
        <v>0</v>
      </c>
      <c r="AA43" s="183"/>
      <c r="AB43" s="191"/>
    </row>
    <row r="44" spans="2:28">
      <c r="B44" s="106" t="s">
        <v>92</v>
      </c>
      <c r="C44" s="107" t="s">
        <v>93</v>
      </c>
      <c r="D44" s="10" t="s">
        <v>170</v>
      </c>
      <c r="E44" s="116"/>
      <c r="F44" s="18"/>
      <c r="G44" s="255"/>
      <c r="H44" s="119"/>
      <c r="I44" s="183"/>
      <c r="J44" s="183"/>
      <c r="K44" s="183"/>
      <c r="L44" s="183"/>
      <c r="M44" s="183"/>
      <c r="N44" s="183"/>
      <c r="O44" s="183"/>
      <c r="P44" s="183"/>
      <c r="Q44" s="183"/>
      <c r="R44" s="183"/>
      <c r="S44" s="183"/>
      <c r="T44" s="183"/>
      <c r="U44" s="183"/>
      <c r="V44" s="191"/>
      <c r="W44" s="167"/>
      <c r="X44" s="183"/>
      <c r="Y44" s="183"/>
      <c r="Z44" s="183"/>
      <c r="AA44" s="183"/>
      <c r="AB44" s="191"/>
    </row>
    <row r="45" spans="2:28" ht="16.5" thickBot="1">
      <c r="B45" s="108" t="s">
        <v>94</v>
      </c>
      <c r="C45" s="105" t="s">
        <v>95</v>
      </c>
      <c r="D45" s="1"/>
      <c r="E45" s="116"/>
      <c r="F45" s="18"/>
      <c r="G45" s="255"/>
      <c r="H45" s="119"/>
      <c r="I45" s="183"/>
      <c r="J45" s="183"/>
      <c r="K45" s="183"/>
      <c r="L45" s="183"/>
      <c r="M45" s="183"/>
      <c r="N45" s="183"/>
      <c r="O45" s="183"/>
      <c r="P45" s="183"/>
      <c r="Q45" s="183"/>
      <c r="R45" s="183"/>
      <c r="S45" s="183"/>
      <c r="T45" s="183"/>
      <c r="U45" s="183"/>
      <c r="V45" s="191"/>
      <c r="W45" s="167"/>
      <c r="X45" s="183"/>
      <c r="Y45" s="183"/>
      <c r="Z45" s="183"/>
      <c r="AA45" s="183"/>
      <c r="AB45" s="191"/>
    </row>
    <row r="46" spans="2:28" ht="16.5" thickBot="1">
      <c r="B46" s="106" t="s">
        <v>96</v>
      </c>
      <c r="C46" s="107" t="s">
        <v>265</v>
      </c>
      <c r="D46" s="10" t="s">
        <v>170</v>
      </c>
      <c r="E46" s="116" t="s">
        <v>279</v>
      </c>
      <c r="F46" s="272" t="s">
        <v>330</v>
      </c>
      <c r="G46" s="250">
        <v>481268960</v>
      </c>
      <c r="H46" s="240">
        <f ca="1">SUM(I46:AB46)</f>
        <v>481268959.31999999</v>
      </c>
      <c r="I46" s="239">
        <v>12828439</v>
      </c>
      <c r="J46" s="220">
        <v>22201266</v>
      </c>
      <c r="K46" s="187">
        <v>27939652</v>
      </c>
      <c r="L46" s="229">
        <v>29217782</v>
      </c>
      <c r="M46" s="221">
        <v>5875132</v>
      </c>
      <c r="N46" s="220">
        <v>11160263</v>
      </c>
      <c r="O46" s="220">
        <v>121852433</v>
      </c>
      <c r="P46" s="220">
        <v>36526774</v>
      </c>
      <c r="Q46" s="220">
        <v>21050404</v>
      </c>
      <c r="R46" s="223">
        <v>57628503.32</v>
      </c>
      <c r="S46" s="222">
        <v>51876360</v>
      </c>
      <c r="T46" s="221">
        <v>45180571</v>
      </c>
      <c r="U46" s="220">
        <v>37931380</v>
      </c>
      <c r="V46" s="215">
        <v>0</v>
      </c>
      <c r="W46" s="168"/>
      <c r="X46" s="202">
        <v>0</v>
      </c>
      <c r="Y46" s="209"/>
      <c r="Z46" s="184"/>
      <c r="AA46" s="186"/>
      <c r="AB46" s="190"/>
    </row>
    <row r="47" spans="2:28" ht="16.5" thickBot="1">
      <c r="B47" s="106" t="s">
        <v>96</v>
      </c>
      <c r="C47" s="107" t="s">
        <v>265</v>
      </c>
      <c r="D47" s="10" t="s">
        <v>170</v>
      </c>
      <c r="E47" s="117" t="s">
        <v>287</v>
      </c>
      <c r="F47" s="272" t="s">
        <v>330</v>
      </c>
      <c r="G47" s="257">
        <f ca="1">104208661*3.72</f>
        <v>387656218.92000002</v>
      </c>
      <c r="H47" s="240">
        <f ca="1">SUM(I47:AB47)</f>
        <v>387656218.92000002</v>
      </c>
      <c r="I47" s="167"/>
      <c r="J47" s="183"/>
      <c r="K47" s="183"/>
      <c r="L47" s="183"/>
      <c r="M47" s="183"/>
      <c r="N47" s="183"/>
      <c r="O47" s="183"/>
      <c r="P47" s="183"/>
      <c r="Q47" s="183"/>
      <c r="R47" s="183"/>
      <c r="S47" s="183"/>
      <c r="T47" s="183"/>
      <c r="U47" s="183"/>
      <c r="V47" s="183"/>
      <c r="W47" s="167"/>
      <c r="X47" s="202">
        <v>0</v>
      </c>
      <c r="Y47" s="209">
        <f ca="1">104208661*3.72</f>
        <v>387656218.92000002</v>
      </c>
      <c r="Z47" s="202">
        <v>0</v>
      </c>
      <c r="AA47" s="183"/>
      <c r="AB47" s="191"/>
    </row>
    <row r="48" spans="2:28" ht="16.5" thickBot="1">
      <c r="B48" s="106" t="s">
        <v>96</v>
      </c>
      <c r="C48" s="107" t="s">
        <v>265</v>
      </c>
      <c r="D48" s="1"/>
      <c r="E48" s="117" t="s">
        <v>286</v>
      </c>
      <c r="F48" s="272" t="s">
        <v>330</v>
      </c>
      <c r="G48" s="257">
        <f ca="1">72087341*3.72</f>
        <v>268164908.52000001</v>
      </c>
      <c r="H48" s="240">
        <f ca="1">SUM(I48:AB48)</f>
        <v>268164908.52000001</v>
      </c>
      <c r="I48" s="167"/>
      <c r="J48" s="183"/>
      <c r="K48" s="183"/>
      <c r="L48" s="183"/>
      <c r="M48" s="183"/>
      <c r="N48" s="183"/>
      <c r="O48" s="183"/>
      <c r="P48" s="183"/>
      <c r="Q48" s="183"/>
      <c r="R48" s="183"/>
      <c r="S48" s="183"/>
      <c r="T48" s="183"/>
      <c r="U48" s="183"/>
      <c r="V48" s="183"/>
      <c r="W48" s="167"/>
      <c r="X48" s="183"/>
      <c r="Y48" s="209">
        <f ca="1">72087341*3.72</f>
        <v>268164908.52000001</v>
      </c>
      <c r="Z48" s="183"/>
      <c r="AA48" s="183"/>
      <c r="AB48" s="191"/>
    </row>
    <row r="49" spans="2:28">
      <c r="B49" s="106" t="s">
        <v>97</v>
      </c>
      <c r="C49" s="107" t="s">
        <v>266</v>
      </c>
      <c r="D49" s="10" t="s">
        <v>170</v>
      </c>
      <c r="E49" s="116"/>
      <c r="F49" s="18"/>
      <c r="G49" s="258"/>
      <c r="H49" s="240"/>
      <c r="I49" s="167"/>
      <c r="J49" s="183"/>
      <c r="K49" s="183"/>
      <c r="L49" s="183"/>
      <c r="M49" s="183"/>
      <c r="N49" s="183"/>
      <c r="O49" s="183"/>
      <c r="P49" s="183"/>
      <c r="Q49" s="183"/>
      <c r="R49" s="183"/>
      <c r="S49" s="183"/>
      <c r="T49" s="183"/>
      <c r="U49" s="183"/>
      <c r="V49" s="183"/>
      <c r="W49" s="167"/>
      <c r="X49" s="183"/>
      <c r="Y49" s="183"/>
      <c r="Z49" s="183"/>
      <c r="AA49" s="183"/>
      <c r="AB49" s="191"/>
    </row>
    <row r="50" spans="2:28">
      <c r="B50" s="108" t="s">
        <v>94</v>
      </c>
      <c r="C50" s="105" t="s">
        <v>98</v>
      </c>
      <c r="D50" s="92" t="s">
        <v>193</v>
      </c>
      <c r="E50" s="116"/>
      <c r="F50" s="18"/>
      <c r="G50" s="259"/>
      <c r="H50" s="240"/>
      <c r="I50" s="169"/>
      <c r="J50" s="184"/>
      <c r="K50" s="184"/>
      <c r="L50" s="186"/>
      <c r="M50" s="184"/>
      <c r="N50" s="184"/>
      <c r="O50" s="186"/>
      <c r="P50" s="184"/>
      <c r="Q50" s="184"/>
      <c r="R50" s="186"/>
      <c r="S50" s="186"/>
      <c r="T50" s="186"/>
      <c r="U50" s="186"/>
      <c r="V50" s="186"/>
      <c r="W50" s="168"/>
      <c r="X50" s="186"/>
      <c r="Y50" s="186"/>
      <c r="Z50" s="184"/>
      <c r="AA50" s="186"/>
      <c r="AB50" s="190"/>
    </row>
    <row r="51" spans="2:28">
      <c r="B51" s="106" t="s">
        <v>99</v>
      </c>
      <c r="C51" s="107" t="s">
        <v>267</v>
      </c>
      <c r="D51" s="92" t="s">
        <v>193</v>
      </c>
      <c r="E51" s="116"/>
      <c r="F51" s="18"/>
      <c r="G51" s="260"/>
      <c r="H51" s="240"/>
      <c r="I51" s="168"/>
      <c r="J51" s="186"/>
      <c r="K51" s="184"/>
      <c r="L51" s="186"/>
      <c r="M51" s="184"/>
      <c r="N51" s="184"/>
      <c r="O51" s="186"/>
      <c r="P51" s="184"/>
      <c r="Q51" s="184"/>
      <c r="R51" s="186"/>
      <c r="S51" s="186"/>
      <c r="T51" s="186"/>
      <c r="U51" s="186"/>
      <c r="V51" s="186"/>
      <c r="W51" s="168"/>
      <c r="X51" s="186"/>
      <c r="Y51" s="186"/>
      <c r="Z51" s="184"/>
      <c r="AA51" s="186"/>
      <c r="AB51" s="190"/>
    </row>
    <row r="52" spans="2:28">
      <c r="B52" s="106" t="s">
        <v>100</v>
      </c>
      <c r="C52" s="107" t="s">
        <v>268</v>
      </c>
      <c r="D52" s="10" t="s">
        <v>193</v>
      </c>
      <c r="E52" s="116"/>
      <c r="F52" s="18"/>
      <c r="G52" s="260"/>
      <c r="H52" s="240"/>
      <c r="I52" s="168"/>
      <c r="J52" s="186"/>
      <c r="K52" s="184"/>
      <c r="L52" s="186"/>
      <c r="M52" s="184"/>
      <c r="N52" s="184"/>
      <c r="O52" s="186"/>
      <c r="P52" s="184"/>
      <c r="Q52" s="184"/>
      <c r="R52" s="186"/>
      <c r="S52" s="186"/>
      <c r="T52" s="186"/>
      <c r="U52" s="186"/>
      <c r="V52" s="186"/>
      <c r="W52" s="168"/>
      <c r="X52" s="186"/>
      <c r="Y52" s="186"/>
      <c r="Z52" s="184"/>
      <c r="AA52" s="186"/>
      <c r="AB52" s="190"/>
    </row>
    <row r="53" spans="2:28">
      <c r="B53" s="106" t="s">
        <v>101</v>
      </c>
      <c r="C53" s="107" t="s">
        <v>269</v>
      </c>
      <c r="D53" s="10" t="s">
        <v>170</v>
      </c>
      <c r="E53" s="116"/>
      <c r="F53" s="18"/>
      <c r="G53" s="261"/>
      <c r="H53" s="240"/>
      <c r="I53" s="167"/>
      <c r="J53" s="210"/>
      <c r="K53" s="210"/>
      <c r="L53" s="183"/>
      <c r="M53" s="210"/>
      <c r="N53" s="183"/>
      <c r="O53" s="210"/>
      <c r="P53" s="210"/>
      <c r="Q53" s="210"/>
      <c r="R53" s="183"/>
      <c r="S53" s="183"/>
      <c r="T53" s="210"/>
      <c r="U53" s="210"/>
      <c r="V53" s="210"/>
      <c r="W53" s="167"/>
      <c r="X53" s="183"/>
      <c r="Y53" s="210"/>
      <c r="Z53" s="183"/>
      <c r="AA53" s="183"/>
      <c r="AB53" s="189"/>
    </row>
    <row r="54" spans="2:28">
      <c r="B54" s="106" t="s">
        <v>102</v>
      </c>
      <c r="C54" s="107" t="s">
        <v>270</v>
      </c>
      <c r="D54" s="10" t="s">
        <v>170</v>
      </c>
      <c r="E54" s="116"/>
      <c r="F54" s="18"/>
      <c r="G54" s="258"/>
      <c r="H54" s="240"/>
      <c r="I54" s="167"/>
      <c r="J54" s="183"/>
      <c r="K54" s="183"/>
      <c r="L54" s="183"/>
      <c r="M54" s="183"/>
      <c r="N54" s="183"/>
      <c r="O54" s="183"/>
      <c r="P54" s="183"/>
      <c r="Q54" s="183"/>
      <c r="R54" s="183"/>
      <c r="S54" s="183"/>
      <c r="T54" s="183"/>
      <c r="U54" s="183"/>
      <c r="V54" s="183"/>
      <c r="W54" s="167"/>
      <c r="X54" s="183"/>
      <c r="Y54" s="183"/>
      <c r="Z54" s="183"/>
      <c r="AA54" s="183"/>
      <c r="AB54" s="191"/>
    </row>
    <row r="55" spans="2:28" ht="16.5" thickBot="1">
      <c r="B55" s="108" t="s">
        <v>103</v>
      </c>
      <c r="C55" s="105" t="s">
        <v>104</v>
      </c>
      <c r="D55" s="10" t="s">
        <v>193</v>
      </c>
      <c r="E55" s="14"/>
      <c r="G55" s="258"/>
      <c r="H55" s="240"/>
      <c r="I55" s="167"/>
      <c r="J55" s="183"/>
      <c r="K55" s="183"/>
      <c r="L55" s="183"/>
      <c r="M55" s="183"/>
      <c r="N55" s="183"/>
      <c r="O55" s="183"/>
      <c r="P55" s="183"/>
      <c r="Q55" s="183"/>
      <c r="R55" s="183"/>
      <c r="S55" s="183"/>
      <c r="T55" s="183"/>
      <c r="U55" s="183"/>
      <c r="V55" s="183"/>
      <c r="W55" s="167"/>
      <c r="X55" s="183"/>
      <c r="Y55" s="183"/>
      <c r="Z55" s="183"/>
      <c r="AA55" s="183"/>
      <c r="AB55" s="191"/>
    </row>
    <row r="56" spans="2:28" ht="16.5" thickBot="1">
      <c r="B56" s="112" t="s">
        <v>105</v>
      </c>
      <c r="C56" s="107" t="s">
        <v>271</v>
      </c>
      <c r="D56" s="10" t="s">
        <v>193</v>
      </c>
      <c r="E56" s="15" t="s">
        <v>290</v>
      </c>
      <c r="F56" s="273" t="s">
        <v>337</v>
      </c>
      <c r="G56" s="262">
        <f ca="1">553815*3.72</f>
        <v>2060191.8</v>
      </c>
      <c r="H56" s="240">
        <f ca="1">SUM(I56:AB56)</f>
        <v>2060191.8</v>
      </c>
      <c r="I56" s="169"/>
      <c r="J56" s="184"/>
      <c r="K56" s="184"/>
      <c r="L56" s="184"/>
      <c r="M56" s="184"/>
      <c r="N56" s="184"/>
      <c r="O56" s="184"/>
      <c r="P56" s="184"/>
      <c r="Q56" s="184"/>
      <c r="R56" s="184"/>
      <c r="S56" s="186"/>
      <c r="T56" s="186"/>
      <c r="U56" s="186"/>
      <c r="V56" s="186"/>
      <c r="W56" s="168"/>
      <c r="X56" s="186"/>
      <c r="Y56" s="209">
        <f ca="1">553815*3.72</f>
        <v>2060191.8</v>
      </c>
      <c r="Z56" s="184"/>
      <c r="AA56" s="186"/>
      <c r="AB56" s="190"/>
    </row>
    <row r="57" spans="2:28">
      <c r="B57" s="106" t="s">
        <v>106</v>
      </c>
      <c r="C57" s="107" t="s">
        <v>272</v>
      </c>
      <c r="D57" s="10" t="s">
        <v>170</v>
      </c>
      <c r="E57" s="14"/>
      <c r="G57" s="258"/>
      <c r="H57" s="240"/>
      <c r="I57" s="167"/>
      <c r="J57" s="183"/>
      <c r="K57" s="183"/>
      <c r="L57" s="183"/>
      <c r="M57" s="183"/>
      <c r="N57" s="183"/>
      <c r="O57" s="183"/>
      <c r="P57" s="183"/>
      <c r="Q57" s="183"/>
      <c r="R57" s="183"/>
      <c r="S57" s="183"/>
      <c r="T57" s="183"/>
      <c r="U57" s="183"/>
      <c r="V57" s="183"/>
      <c r="W57" s="167"/>
      <c r="X57" s="183"/>
      <c r="Y57" s="183"/>
      <c r="Z57" s="183"/>
      <c r="AA57" s="183"/>
      <c r="AB57" s="191"/>
    </row>
    <row r="58" spans="2:28">
      <c r="B58" s="112" t="s">
        <v>107</v>
      </c>
      <c r="C58" s="107" t="s">
        <v>108</v>
      </c>
      <c r="D58" s="10" t="s">
        <v>170</v>
      </c>
      <c r="E58" s="14"/>
      <c r="G58" s="263"/>
      <c r="H58" s="240"/>
      <c r="I58" s="167"/>
      <c r="J58" s="183"/>
      <c r="K58" s="183"/>
      <c r="L58" s="183"/>
      <c r="M58" s="183"/>
      <c r="N58" s="183"/>
      <c r="O58" s="183"/>
      <c r="P58" s="183"/>
      <c r="Q58" s="183"/>
      <c r="R58" s="183"/>
      <c r="S58" s="183"/>
      <c r="T58" s="183"/>
      <c r="U58" s="183"/>
      <c r="V58" s="183"/>
      <c r="W58" s="167"/>
      <c r="X58" s="183"/>
      <c r="Y58" s="183"/>
      <c r="Z58" s="183"/>
      <c r="AA58" s="183"/>
      <c r="AB58" s="191"/>
    </row>
    <row r="59" spans="2:28">
      <c r="B59" s="106" t="s">
        <v>109</v>
      </c>
      <c r="C59" s="107" t="s">
        <v>110</v>
      </c>
      <c r="D59" s="10" t="s">
        <v>193</v>
      </c>
      <c r="E59" s="14"/>
      <c r="F59" s="19"/>
      <c r="G59" s="260"/>
      <c r="H59" s="240"/>
      <c r="I59" s="168"/>
      <c r="J59" s="186"/>
      <c r="K59" s="186"/>
      <c r="L59" s="184"/>
      <c r="M59" s="184"/>
      <c r="N59" s="184"/>
      <c r="O59" s="186"/>
      <c r="P59" s="186"/>
      <c r="Q59" s="185"/>
      <c r="R59" s="184"/>
      <c r="S59" s="186"/>
      <c r="T59" s="186"/>
      <c r="U59" s="186"/>
      <c r="V59" s="185"/>
      <c r="W59" s="168"/>
      <c r="X59" s="186"/>
      <c r="Y59" s="186"/>
      <c r="Z59" s="184"/>
      <c r="AA59" s="186"/>
      <c r="AB59" s="190"/>
    </row>
    <row r="60" spans="2:28">
      <c r="B60" s="106"/>
      <c r="C60" s="107"/>
      <c r="D60" s="10" t="s">
        <v>193</v>
      </c>
      <c r="E60" s="14"/>
      <c r="F60" s="19"/>
      <c r="G60" s="259"/>
      <c r="H60" s="240"/>
      <c r="I60" s="168"/>
      <c r="J60" s="184"/>
      <c r="K60" s="184"/>
      <c r="L60" s="184"/>
      <c r="M60" s="184"/>
      <c r="N60" s="184"/>
      <c r="O60" s="184"/>
      <c r="P60" s="184"/>
      <c r="Q60" s="184"/>
      <c r="R60" s="184"/>
      <c r="S60" s="186"/>
      <c r="T60" s="186"/>
      <c r="U60" s="186"/>
      <c r="V60" s="186"/>
      <c r="W60" s="168"/>
      <c r="X60" s="186"/>
      <c r="Y60" s="184"/>
      <c r="Z60" s="184"/>
      <c r="AA60" s="186"/>
      <c r="AB60" s="190"/>
    </row>
    <row r="61" spans="2:28">
      <c r="B61" s="106" t="s">
        <v>273</v>
      </c>
      <c r="C61" s="113" t="s">
        <v>274</v>
      </c>
      <c r="D61" s="10"/>
      <c r="E61" s="14"/>
      <c r="F61" s="19"/>
      <c r="G61" s="261"/>
      <c r="H61" s="240"/>
      <c r="I61" s="168"/>
      <c r="J61" s="184"/>
      <c r="K61" s="210"/>
      <c r="L61" s="184"/>
      <c r="M61" s="184"/>
      <c r="N61" s="184"/>
      <c r="O61" s="184"/>
      <c r="P61" s="184"/>
      <c r="Q61" s="184"/>
      <c r="R61" s="184"/>
      <c r="S61" s="186"/>
      <c r="T61" s="186"/>
      <c r="U61" s="186"/>
      <c r="V61" s="186"/>
      <c r="W61" s="168"/>
      <c r="X61" s="186"/>
      <c r="Y61" s="184"/>
      <c r="Z61" s="184"/>
      <c r="AA61" s="186"/>
      <c r="AB61" s="190"/>
    </row>
    <row r="62" spans="2:28">
      <c r="B62" s="115"/>
      <c r="C62" s="114"/>
      <c r="D62" s="10" t="s">
        <v>193</v>
      </c>
      <c r="E62" s="16"/>
      <c r="F62" s="18"/>
      <c r="G62" s="259"/>
      <c r="H62" s="240"/>
      <c r="I62" s="168"/>
      <c r="J62" s="210"/>
      <c r="K62" s="184"/>
      <c r="L62" s="184"/>
      <c r="M62" s="210"/>
      <c r="N62" s="184"/>
      <c r="O62" s="184"/>
      <c r="P62" s="184"/>
      <c r="Q62" s="210"/>
      <c r="R62" s="184"/>
      <c r="S62" s="186"/>
      <c r="T62" s="186"/>
      <c r="U62" s="184"/>
      <c r="V62" s="186"/>
      <c r="W62" s="171"/>
      <c r="X62" s="186"/>
      <c r="Y62" s="184"/>
      <c r="Z62" s="184"/>
      <c r="AA62" s="186"/>
      <c r="AB62" s="190"/>
    </row>
    <row r="63" spans="2:28">
      <c r="B63" s="68"/>
      <c r="C63" s="73"/>
      <c r="D63" s="10" t="s">
        <v>170</v>
      </c>
      <c r="G63" s="264"/>
      <c r="H63" s="13"/>
      <c r="I63" s="167"/>
      <c r="J63" s="183"/>
      <c r="K63" s="183"/>
      <c r="L63" s="183"/>
      <c r="M63" s="183"/>
      <c r="N63" s="183"/>
      <c r="O63" s="183"/>
      <c r="P63" s="183"/>
      <c r="Q63" s="183"/>
      <c r="R63" s="183"/>
      <c r="S63" s="183"/>
      <c r="T63" s="183"/>
      <c r="U63" s="183"/>
      <c r="V63" s="183"/>
      <c r="W63" s="167"/>
      <c r="X63" s="183"/>
      <c r="Y63" s="183"/>
      <c r="Z63" s="183"/>
      <c r="AA63" s="183"/>
      <c r="AB63" s="191"/>
    </row>
    <row r="64" spans="2:28">
      <c r="B64" s="67"/>
      <c r="C64" s="73"/>
      <c r="D64" s="10" t="s">
        <v>170</v>
      </c>
      <c r="E64" s="14"/>
      <c r="F64" s="18"/>
      <c r="G64" s="265"/>
      <c r="H64" s="13"/>
      <c r="I64" s="172"/>
      <c r="J64" s="188"/>
      <c r="K64" s="188"/>
      <c r="L64" s="188"/>
      <c r="M64" s="188"/>
      <c r="N64" s="188"/>
      <c r="O64" s="188"/>
      <c r="P64" s="188"/>
      <c r="Q64" s="188"/>
      <c r="R64" s="188"/>
      <c r="S64" s="188"/>
      <c r="T64" s="188"/>
      <c r="U64" s="188"/>
      <c r="V64" s="188"/>
      <c r="W64" s="173"/>
      <c r="X64" s="188"/>
      <c r="Y64" s="188"/>
      <c r="Z64" s="188"/>
      <c r="AA64" s="188"/>
      <c r="AB64" s="193"/>
    </row>
    <row r="65" spans="2:28">
      <c r="B65" s="71"/>
      <c r="C65" s="72"/>
      <c r="D65" s="3"/>
      <c r="E65" s="16"/>
      <c r="F65" s="20"/>
      <c r="G65" s="266"/>
      <c r="H65" s="246"/>
      <c r="I65" s="174"/>
      <c r="J65" s="203"/>
      <c r="K65" s="203"/>
      <c r="L65" s="203"/>
      <c r="M65" s="237"/>
      <c r="N65" s="203"/>
      <c r="O65" s="203"/>
      <c r="P65" s="203"/>
      <c r="Q65" s="203"/>
      <c r="R65" s="203"/>
      <c r="S65" s="203"/>
      <c r="T65" s="203"/>
      <c r="U65" s="203"/>
      <c r="V65" s="203"/>
      <c r="W65" s="175"/>
      <c r="X65" s="203"/>
      <c r="Y65" s="203"/>
      <c r="Z65" s="237"/>
      <c r="AA65" s="88"/>
      <c r="AB65" s="238"/>
    </row>
    <row r="66" spans="2:28">
      <c r="G66" s="86"/>
      <c r="H66" s="51"/>
      <c r="I66" s="176"/>
      <c r="J66" s="204"/>
      <c r="K66" s="204"/>
      <c r="L66" s="204"/>
      <c r="M66" s="204"/>
      <c r="N66" s="204"/>
      <c r="O66" s="204"/>
      <c r="P66" s="204"/>
      <c r="Q66" s="204"/>
      <c r="R66" s="204"/>
      <c r="S66" s="204"/>
      <c r="T66" s="204"/>
      <c r="U66" s="204"/>
      <c r="V66" s="204"/>
      <c r="W66" s="177"/>
      <c r="X66" s="204"/>
      <c r="Y66" s="204"/>
      <c r="Z66" s="204"/>
      <c r="AA66" s="89"/>
      <c r="AB66" s="89"/>
    </row>
    <row r="67" spans="2:28">
      <c r="E67" s="55"/>
      <c r="F67" s="55"/>
      <c r="G67" s="267" t="s">
        <v>149</v>
      </c>
      <c r="H67" s="268" t="s">
        <v>147</v>
      </c>
      <c r="I67" s="176"/>
      <c r="J67" s="204"/>
      <c r="K67" s="204"/>
      <c r="L67" s="204"/>
      <c r="M67" s="204"/>
      <c r="N67" s="204"/>
      <c r="O67" s="204"/>
      <c r="P67" s="204"/>
      <c r="Q67" s="204"/>
      <c r="R67" s="204"/>
      <c r="S67" s="204"/>
      <c r="T67" s="204"/>
      <c r="U67" s="204"/>
      <c r="V67" s="204"/>
      <c r="W67" s="177"/>
      <c r="X67" s="204"/>
      <c r="Y67" s="204"/>
      <c r="Z67" s="204"/>
      <c r="AA67" s="89"/>
      <c r="AB67" s="89"/>
    </row>
    <row r="68" spans="2:28" ht="21">
      <c r="B68" s="56"/>
      <c r="G68" s="269">
        <f ca="1">SUM(G13:G67)</f>
        <v>2286789564.7200003</v>
      </c>
      <c r="H68" s="269">
        <f ca="1">SUM(H13:H67)</f>
        <v>2286789566.5400004</v>
      </c>
      <c r="I68" s="178"/>
      <c r="J68" s="205"/>
      <c r="K68" s="205"/>
      <c r="L68" s="205"/>
      <c r="M68" s="205"/>
      <c r="N68" s="205"/>
      <c r="O68" s="205"/>
      <c r="P68" s="205"/>
      <c r="Q68" s="205"/>
      <c r="R68" s="205"/>
      <c r="S68" s="205"/>
      <c r="T68" s="205"/>
      <c r="U68" s="205"/>
      <c r="V68" s="205"/>
      <c r="W68" s="179"/>
      <c r="X68" s="205"/>
      <c r="Y68" s="205"/>
      <c r="Z68" s="205"/>
      <c r="AA68" s="87"/>
      <c r="AB68" s="87"/>
    </row>
    <row r="69" spans="2:28">
      <c r="C69" s="69"/>
      <c r="I69" s="176"/>
      <c r="J69" s="204"/>
      <c r="K69" s="204"/>
      <c r="L69" s="204"/>
      <c r="M69" s="204"/>
      <c r="N69" s="204"/>
      <c r="O69" s="204"/>
      <c r="P69" s="204"/>
      <c r="Q69" s="204"/>
      <c r="R69" s="204"/>
      <c r="S69" s="204"/>
      <c r="T69" s="204"/>
      <c r="U69" s="204"/>
      <c r="V69" s="204"/>
      <c r="W69" s="177"/>
      <c r="X69" s="204"/>
      <c r="Y69" s="204"/>
      <c r="Z69" s="204"/>
      <c r="AA69" s="89"/>
      <c r="AB69" s="89"/>
    </row>
    <row r="70" spans="2:28">
      <c r="I70" s="176"/>
      <c r="J70" s="204"/>
      <c r="K70" s="204"/>
      <c r="L70" s="204"/>
      <c r="M70" s="204"/>
      <c r="N70" s="204"/>
      <c r="O70" s="204"/>
      <c r="P70" s="204"/>
      <c r="Q70" s="204"/>
      <c r="R70" s="204"/>
      <c r="S70" s="204"/>
      <c r="T70" s="204"/>
      <c r="U70" s="204"/>
      <c r="V70" s="204"/>
      <c r="W70" s="177"/>
      <c r="X70" s="204"/>
      <c r="Y70" s="204"/>
      <c r="Z70" s="204"/>
      <c r="AA70" s="89"/>
      <c r="AB70" s="89"/>
    </row>
    <row r="71" spans="2:28">
      <c r="I71" s="176"/>
      <c r="J71" s="204"/>
      <c r="K71" s="204"/>
      <c r="L71" s="204"/>
      <c r="M71" s="204"/>
      <c r="N71" s="204"/>
      <c r="O71" s="204"/>
      <c r="P71" s="204"/>
      <c r="Q71" s="204"/>
      <c r="R71" s="204"/>
      <c r="S71" s="204"/>
      <c r="T71" s="204"/>
      <c r="U71" s="204"/>
      <c r="V71" s="204"/>
      <c r="W71" s="177"/>
      <c r="X71" s="204"/>
      <c r="Y71" s="204"/>
      <c r="Z71" s="204"/>
      <c r="AA71" s="89"/>
      <c r="AB71" s="89"/>
    </row>
    <row r="72" spans="2:28">
      <c r="I72" s="176"/>
      <c r="J72" s="204"/>
      <c r="K72" s="204"/>
      <c r="L72" s="204"/>
      <c r="M72" s="204"/>
      <c r="N72" s="204"/>
      <c r="O72" s="204"/>
      <c r="P72" s="204"/>
      <c r="Q72" s="204"/>
      <c r="R72" s="204"/>
      <c r="S72" s="204"/>
      <c r="T72" s="204"/>
      <c r="U72" s="204"/>
      <c r="V72" s="204"/>
      <c r="W72" s="177"/>
      <c r="X72" s="204"/>
      <c r="Y72" s="204"/>
      <c r="Z72" s="204"/>
      <c r="AA72" s="89"/>
      <c r="AB72" s="89"/>
    </row>
    <row r="73" spans="2:28">
      <c r="I73" s="176"/>
      <c r="J73" s="204"/>
      <c r="K73" s="204"/>
      <c r="L73" s="204"/>
      <c r="M73" s="204"/>
      <c r="N73" s="204"/>
      <c r="O73" s="204"/>
      <c r="P73" s="204"/>
      <c r="Q73" s="204"/>
      <c r="R73" s="204"/>
      <c r="S73" s="204"/>
      <c r="T73" s="204"/>
      <c r="U73" s="204"/>
      <c r="V73" s="204"/>
      <c r="W73" s="177"/>
      <c r="X73" s="204"/>
      <c r="Y73" s="204"/>
      <c r="Z73" s="204"/>
      <c r="AA73" s="89"/>
      <c r="AB73" s="89"/>
    </row>
    <row r="74" spans="2:28">
      <c r="I74" s="176"/>
      <c r="J74" s="204"/>
      <c r="K74" s="204"/>
      <c r="L74" s="204"/>
      <c r="M74" s="204"/>
      <c r="N74" s="204"/>
      <c r="O74" s="204"/>
      <c r="P74" s="204"/>
      <c r="Q74" s="204"/>
      <c r="R74" s="204"/>
      <c r="S74" s="204"/>
      <c r="T74" s="204"/>
      <c r="U74" s="204"/>
      <c r="V74" s="204"/>
      <c r="W74" s="177"/>
      <c r="X74" s="204"/>
      <c r="Y74" s="204"/>
      <c r="Z74" s="204"/>
      <c r="AA74" s="89"/>
      <c r="AB74" s="89"/>
    </row>
    <row r="75" spans="2:28">
      <c r="I75" s="176"/>
      <c r="J75" s="204"/>
      <c r="K75" s="204"/>
      <c r="L75" s="204"/>
      <c r="M75" s="204"/>
      <c r="N75" s="204"/>
      <c r="O75" s="204"/>
      <c r="P75" s="204"/>
      <c r="Q75" s="204"/>
      <c r="R75" s="204"/>
      <c r="S75" s="204"/>
      <c r="T75" s="204"/>
      <c r="U75" s="204"/>
      <c r="V75" s="204"/>
      <c r="W75" s="177"/>
      <c r="X75" s="204"/>
      <c r="Y75" s="204"/>
      <c r="Z75" s="204"/>
      <c r="AA75" s="89"/>
      <c r="AB75" s="89"/>
    </row>
    <row r="76" spans="2:28">
      <c r="I76" s="176"/>
      <c r="J76" s="204"/>
      <c r="K76" s="204"/>
      <c r="L76" s="204"/>
      <c r="M76" s="204"/>
      <c r="N76" s="204"/>
      <c r="O76" s="204"/>
      <c r="P76" s="204"/>
      <c r="Q76" s="204"/>
      <c r="R76" s="204"/>
      <c r="S76" s="204"/>
      <c r="T76" s="204"/>
      <c r="U76" s="204"/>
      <c r="V76" s="204"/>
      <c r="W76" s="177"/>
      <c r="X76" s="204"/>
      <c r="Y76" s="204"/>
      <c r="Z76" s="204"/>
      <c r="AA76" s="89"/>
      <c r="AB76" s="89"/>
    </row>
    <row r="77" spans="2:28">
      <c r="I77" s="176"/>
      <c r="J77" s="204"/>
      <c r="K77" s="204"/>
      <c r="L77" s="204"/>
      <c r="M77" s="204"/>
      <c r="N77" s="204"/>
      <c r="O77" s="204"/>
      <c r="P77" s="204"/>
      <c r="Q77" s="204"/>
      <c r="R77" s="204"/>
      <c r="S77" s="204"/>
      <c r="T77" s="204"/>
      <c r="U77" s="204"/>
      <c r="V77" s="204"/>
      <c r="W77" s="177"/>
      <c r="X77" s="204"/>
      <c r="Y77" s="204"/>
      <c r="Z77" s="204"/>
      <c r="AA77" s="89"/>
      <c r="AB77" s="89"/>
    </row>
    <row r="78" spans="2:28">
      <c r="I78" s="176"/>
      <c r="J78" s="204"/>
      <c r="K78" s="204"/>
      <c r="L78" s="204"/>
      <c r="M78" s="204"/>
      <c r="N78" s="204"/>
      <c r="O78" s="204"/>
      <c r="P78" s="204"/>
      <c r="Q78" s="204"/>
      <c r="R78" s="204"/>
      <c r="S78" s="204"/>
      <c r="T78" s="204"/>
      <c r="U78" s="204"/>
      <c r="V78" s="204"/>
      <c r="W78" s="177"/>
      <c r="X78" s="204"/>
      <c r="Y78" s="204"/>
      <c r="Z78" s="204"/>
      <c r="AA78" s="89"/>
      <c r="AB78" s="89"/>
    </row>
    <row r="79" spans="2:28">
      <c r="I79" s="176"/>
      <c r="J79" s="204"/>
      <c r="K79" s="204"/>
      <c r="L79" s="204"/>
      <c r="M79" s="204"/>
      <c r="N79" s="204"/>
      <c r="O79" s="204"/>
      <c r="P79" s="204"/>
      <c r="Q79" s="204"/>
      <c r="R79" s="204"/>
      <c r="S79" s="204"/>
      <c r="T79" s="204"/>
      <c r="U79" s="204"/>
      <c r="V79" s="204"/>
      <c r="W79" s="177"/>
      <c r="X79" s="204"/>
      <c r="Y79" s="204"/>
      <c r="Z79" s="204"/>
      <c r="AA79" s="89"/>
      <c r="AB79" s="89"/>
    </row>
    <row r="80" spans="2:28">
      <c r="I80" s="176"/>
      <c r="J80" s="204"/>
      <c r="K80" s="204"/>
      <c r="L80" s="204"/>
      <c r="M80" s="204"/>
      <c r="N80" s="204"/>
      <c r="O80" s="204"/>
      <c r="P80" s="204"/>
      <c r="Q80" s="204"/>
      <c r="R80" s="204"/>
      <c r="S80" s="204"/>
      <c r="T80" s="204"/>
      <c r="U80" s="204"/>
      <c r="V80" s="204"/>
      <c r="W80" s="177"/>
      <c r="X80" s="204"/>
      <c r="Y80" s="204"/>
      <c r="Z80" s="204"/>
      <c r="AA80" s="89"/>
      <c r="AB80" s="89"/>
    </row>
    <row r="81" spans="9:28">
      <c r="I81" s="176"/>
      <c r="J81" s="204"/>
      <c r="K81" s="204"/>
      <c r="L81" s="204"/>
      <c r="M81" s="204"/>
      <c r="N81" s="204"/>
      <c r="O81" s="204"/>
      <c r="P81" s="204"/>
      <c r="Q81" s="204"/>
      <c r="R81" s="204"/>
      <c r="S81" s="204"/>
      <c r="T81" s="204"/>
      <c r="U81" s="204"/>
      <c r="V81" s="204"/>
      <c r="W81" s="177"/>
      <c r="X81" s="204"/>
      <c r="Y81" s="204"/>
      <c r="Z81" s="204"/>
      <c r="AA81" s="89"/>
      <c r="AB81" s="89"/>
    </row>
    <row r="82" spans="9:28">
      <c r="I82" s="176"/>
      <c r="J82" s="204"/>
      <c r="K82" s="204"/>
      <c r="L82" s="204"/>
      <c r="M82" s="204"/>
      <c r="N82" s="204"/>
      <c r="O82" s="204"/>
      <c r="P82" s="204"/>
      <c r="Q82" s="204"/>
      <c r="R82" s="204"/>
      <c r="S82" s="204"/>
      <c r="T82" s="204"/>
      <c r="U82" s="204"/>
      <c r="V82" s="204"/>
      <c r="W82" s="177"/>
      <c r="X82" s="204"/>
      <c r="Y82" s="204"/>
      <c r="Z82" s="204"/>
      <c r="AA82" s="89"/>
      <c r="AB82" s="89"/>
    </row>
    <row r="83" spans="9:28">
      <c r="I83" s="176"/>
      <c r="J83" s="204"/>
      <c r="K83" s="204"/>
      <c r="L83" s="204"/>
      <c r="M83" s="204"/>
      <c r="N83" s="204"/>
      <c r="O83" s="204"/>
      <c r="P83" s="204"/>
      <c r="Q83" s="204"/>
      <c r="R83" s="204"/>
      <c r="S83" s="204"/>
      <c r="T83" s="204"/>
      <c r="U83" s="204"/>
      <c r="V83" s="204"/>
      <c r="W83" s="177"/>
      <c r="X83" s="204"/>
      <c r="Y83" s="204"/>
      <c r="Z83" s="204"/>
      <c r="AA83" s="89"/>
      <c r="AB83" s="89"/>
    </row>
    <row r="84" spans="9:28">
      <c r="I84" s="176"/>
      <c r="J84" s="204"/>
      <c r="K84" s="204"/>
      <c r="L84" s="204"/>
      <c r="M84" s="204"/>
      <c r="N84" s="204"/>
      <c r="O84" s="204"/>
      <c r="P84" s="204"/>
      <c r="Q84" s="204"/>
      <c r="R84" s="204"/>
      <c r="S84" s="204"/>
      <c r="T84" s="204"/>
      <c r="U84" s="204"/>
      <c r="V84" s="204"/>
      <c r="W84" s="177"/>
      <c r="X84" s="204"/>
      <c r="Y84" s="204"/>
      <c r="Z84" s="204"/>
      <c r="AA84" s="89"/>
      <c r="AB84" s="89"/>
    </row>
    <row r="85" spans="9:28">
      <c r="I85" s="176"/>
      <c r="J85" s="204"/>
      <c r="K85" s="204"/>
      <c r="L85" s="204"/>
      <c r="M85" s="204"/>
      <c r="N85" s="204"/>
      <c r="O85" s="204"/>
      <c r="P85" s="204"/>
      <c r="Q85" s="204"/>
      <c r="R85" s="204"/>
      <c r="S85" s="204"/>
      <c r="T85" s="204"/>
      <c r="U85" s="204"/>
      <c r="V85" s="204"/>
      <c r="W85" s="177"/>
      <c r="X85" s="204"/>
      <c r="Y85" s="204"/>
      <c r="Z85" s="204"/>
      <c r="AA85" s="89"/>
      <c r="AB85" s="89"/>
    </row>
    <row r="86" spans="9:28">
      <c r="I86" s="176"/>
      <c r="J86" s="204"/>
      <c r="K86" s="204"/>
      <c r="L86" s="204"/>
      <c r="M86" s="204"/>
      <c r="N86" s="204"/>
      <c r="O86" s="204"/>
      <c r="P86" s="204"/>
      <c r="Q86" s="204"/>
      <c r="R86" s="204"/>
      <c r="S86" s="204"/>
      <c r="T86" s="204"/>
      <c r="U86" s="204"/>
      <c r="V86" s="204"/>
      <c r="W86" s="177"/>
      <c r="X86" s="204"/>
      <c r="Y86" s="204"/>
      <c r="Z86" s="204"/>
      <c r="AA86" s="89"/>
      <c r="AB86" s="89"/>
    </row>
    <row r="87" spans="9:28">
      <c r="I87" s="176"/>
      <c r="J87" s="204"/>
      <c r="K87" s="204"/>
      <c r="L87" s="204"/>
      <c r="M87" s="204"/>
      <c r="N87" s="204"/>
      <c r="O87" s="204"/>
      <c r="P87" s="204"/>
      <c r="Q87" s="204"/>
      <c r="R87" s="204"/>
      <c r="S87" s="204"/>
      <c r="T87" s="204"/>
      <c r="U87" s="204"/>
      <c r="V87" s="204"/>
      <c r="W87" s="177"/>
      <c r="X87" s="204"/>
      <c r="Y87" s="204"/>
      <c r="Z87" s="204"/>
      <c r="AA87" s="89"/>
      <c r="AB87" s="89"/>
    </row>
    <row r="88" spans="9:28">
      <c r="I88" s="176"/>
      <c r="J88" s="204"/>
      <c r="K88" s="204"/>
      <c r="L88" s="204"/>
      <c r="M88" s="204"/>
      <c r="N88" s="204"/>
      <c r="O88" s="204"/>
      <c r="P88" s="204"/>
      <c r="Q88" s="204"/>
      <c r="R88" s="204"/>
      <c r="S88" s="204"/>
      <c r="T88" s="204"/>
      <c r="U88" s="204"/>
      <c r="V88" s="204"/>
      <c r="W88" s="177"/>
      <c r="X88" s="204"/>
      <c r="Y88" s="204"/>
      <c r="Z88" s="204"/>
      <c r="AA88" s="89"/>
      <c r="AB88" s="89"/>
    </row>
    <row r="89" spans="9:28">
      <c r="I89" s="176"/>
      <c r="J89" s="204"/>
      <c r="K89" s="204"/>
      <c r="L89" s="204"/>
      <c r="M89" s="204"/>
      <c r="N89" s="204"/>
      <c r="O89" s="204"/>
      <c r="P89" s="204"/>
      <c r="Q89" s="204"/>
      <c r="R89" s="204"/>
      <c r="S89" s="204"/>
      <c r="T89" s="204"/>
      <c r="U89" s="204"/>
      <c r="V89" s="204"/>
      <c r="W89" s="177"/>
      <c r="X89" s="204"/>
      <c r="Y89" s="204"/>
      <c r="Z89" s="204"/>
      <c r="AA89" s="89"/>
      <c r="AB89" s="89"/>
    </row>
    <row r="90" spans="9:28">
      <c r="I90" s="176"/>
      <c r="J90" s="204"/>
      <c r="K90" s="204"/>
      <c r="L90" s="204"/>
      <c r="M90" s="204"/>
      <c r="N90" s="204"/>
      <c r="O90" s="204"/>
      <c r="P90" s="204"/>
      <c r="Q90" s="204"/>
      <c r="R90" s="204"/>
      <c r="S90" s="204"/>
      <c r="T90" s="204"/>
      <c r="U90" s="204"/>
      <c r="V90" s="204"/>
      <c r="W90" s="177"/>
      <c r="X90" s="204"/>
      <c r="Y90" s="204"/>
      <c r="Z90" s="204"/>
      <c r="AA90" s="89"/>
      <c r="AB90" s="89"/>
    </row>
    <row r="91" spans="9:28">
      <c r="I91" s="176"/>
      <c r="J91" s="204"/>
      <c r="K91" s="204"/>
      <c r="L91" s="204"/>
      <c r="M91" s="204"/>
      <c r="N91" s="204"/>
      <c r="O91" s="204"/>
      <c r="P91" s="204"/>
      <c r="Q91" s="204"/>
      <c r="R91" s="204"/>
      <c r="S91" s="204"/>
      <c r="T91" s="204"/>
      <c r="U91" s="204"/>
      <c r="V91" s="204"/>
      <c r="W91" s="177"/>
      <c r="X91" s="204"/>
      <c r="Y91" s="204"/>
      <c r="Z91" s="204"/>
      <c r="AA91" s="89"/>
      <c r="AB91" s="89"/>
    </row>
    <row r="92" spans="9:28">
      <c r="I92" s="176"/>
      <c r="J92" s="204"/>
      <c r="K92" s="204"/>
      <c r="L92" s="204"/>
      <c r="M92" s="204"/>
      <c r="N92" s="204"/>
      <c r="O92" s="204"/>
      <c r="P92" s="204"/>
      <c r="Q92" s="204"/>
      <c r="R92" s="204"/>
      <c r="S92" s="204"/>
      <c r="T92" s="204"/>
      <c r="U92" s="204"/>
      <c r="V92" s="204"/>
      <c r="W92" s="177"/>
      <c r="X92" s="204"/>
      <c r="Y92" s="204"/>
      <c r="Z92" s="204"/>
      <c r="AA92" s="89"/>
      <c r="AB92" s="89"/>
    </row>
    <row r="93" spans="9:28">
      <c r="I93" s="176"/>
      <c r="J93" s="204"/>
      <c r="K93" s="204"/>
      <c r="L93" s="204"/>
      <c r="M93" s="204"/>
      <c r="N93" s="204"/>
      <c r="O93" s="204"/>
      <c r="P93" s="204"/>
      <c r="Q93" s="204"/>
      <c r="R93" s="204"/>
      <c r="S93" s="204"/>
      <c r="T93" s="204"/>
      <c r="U93" s="204"/>
      <c r="V93" s="204"/>
      <c r="W93" s="177"/>
      <c r="X93" s="204"/>
      <c r="Y93" s="204"/>
      <c r="Z93" s="204"/>
      <c r="AA93" s="89"/>
      <c r="AB93" s="89"/>
    </row>
    <row r="94" spans="9:28">
      <c r="I94" s="176"/>
      <c r="J94" s="204"/>
      <c r="K94" s="204"/>
      <c r="L94" s="204"/>
      <c r="M94" s="204"/>
      <c r="N94" s="204"/>
      <c r="O94" s="204"/>
      <c r="P94" s="204"/>
      <c r="Q94" s="204"/>
      <c r="R94" s="204"/>
      <c r="S94" s="204"/>
      <c r="T94" s="204"/>
      <c r="U94" s="204"/>
      <c r="V94" s="204"/>
      <c r="W94" s="177"/>
      <c r="X94" s="204"/>
      <c r="Y94" s="204"/>
      <c r="Z94" s="204"/>
      <c r="AA94" s="89"/>
      <c r="AB94" s="89"/>
    </row>
    <row r="95" spans="9:28">
      <c r="I95" s="176"/>
      <c r="J95" s="204"/>
      <c r="K95" s="204"/>
      <c r="L95" s="204"/>
      <c r="M95" s="204"/>
      <c r="N95" s="204"/>
      <c r="O95" s="204"/>
      <c r="P95" s="204"/>
      <c r="Q95" s="204"/>
      <c r="R95" s="204"/>
      <c r="S95" s="204"/>
      <c r="T95" s="204"/>
      <c r="U95" s="204"/>
      <c r="V95" s="204"/>
      <c r="W95" s="177"/>
      <c r="X95" s="204"/>
      <c r="Y95" s="204"/>
      <c r="Z95" s="204"/>
      <c r="AA95" s="89"/>
      <c r="AB95" s="89"/>
    </row>
    <row r="96" spans="9:28">
      <c r="I96" s="176"/>
      <c r="J96" s="204"/>
      <c r="K96" s="204"/>
      <c r="L96" s="204"/>
      <c r="M96" s="204"/>
      <c r="N96" s="204"/>
      <c r="O96" s="204"/>
      <c r="P96" s="204"/>
      <c r="Q96" s="204"/>
      <c r="R96" s="204"/>
      <c r="S96" s="204"/>
      <c r="T96" s="204"/>
      <c r="U96" s="204"/>
      <c r="V96" s="204"/>
      <c r="W96" s="177"/>
      <c r="X96" s="204"/>
      <c r="Y96" s="204"/>
      <c r="Z96" s="204"/>
      <c r="AA96" s="89"/>
      <c r="AB96" s="89"/>
    </row>
    <row r="97" spans="9:28">
      <c r="I97" s="176"/>
      <c r="J97" s="204"/>
      <c r="K97" s="204"/>
      <c r="L97" s="204"/>
      <c r="M97" s="204"/>
      <c r="N97" s="204"/>
      <c r="O97" s="204"/>
      <c r="P97" s="204"/>
      <c r="Q97" s="204"/>
      <c r="R97" s="204"/>
      <c r="S97" s="204"/>
      <c r="T97" s="204"/>
      <c r="U97" s="204"/>
      <c r="V97" s="204"/>
      <c r="W97" s="177"/>
      <c r="X97" s="204"/>
      <c r="Y97" s="204"/>
      <c r="Z97" s="204"/>
      <c r="AA97" s="89"/>
      <c r="AB97" s="89"/>
    </row>
    <row r="98" spans="9:28">
      <c r="I98" s="176"/>
      <c r="J98" s="204"/>
      <c r="K98" s="204"/>
      <c r="L98" s="204"/>
      <c r="M98" s="204"/>
      <c r="N98" s="204"/>
      <c r="O98" s="204"/>
      <c r="P98" s="204"/>
      <c r="Q98" s="204"/>
      <c r="R98" s="204"/>
      <c r="S98" s="204"/>
      <c r="T98" s="204"/>
      <c r="U98" s="204"/>
      <c r="V98" s="204"/>
      <c r="W98" s="177"/>
      <c r="X98" s="204"/>
      <c r="Y98" s="204"/>
      <c r="Z98" s="204"/>
      <c r="AA98" s="89"/>
      <c r="AB98" s="89"/>
    </row>
    <row r="99" spans="9:28">
      <c r="I99" s="176"/>
      <c r="J99" s="204"/>
      <c r="K99" s="204"/>
      <c r="L99" s="204"/>
      <c r="M99" s="204"/>
      <c r="N99" s="204"/>
      <c r="O99" s="204"/>
      <c r="P99" s="204"/>
      <c r="Q99" s="204"/>
      <c r="R99" s="204"/>
      <c r="S99" s="204"/>
      <c r="T99" s="204"/>
      <c r="U99" s="204"/>
      <c r="V99" s="204"/>
      <c r="W99" s="177"/>
      <c r="X99" s="204"/>
      <c r="Y99" s="204"/>
      <c r="Z99" s="204"/>
      <c r="AA99" s="89"/>
      <c r="AB99" s="89"/>
    </row>
    <row r="100" spans="9:28">
      <c r="I100" s="176"/>
      <c r="J100" s="204"/>
      <c r="K100" s="204"/>
      <c r="L100" s="204"/>
      <c r="M100" s="204"/>
      <c r="N100" s="204"/>
      <c r="O100" s="204"/>
      <c r="P100" s="204"/>
      <c r="Q100" s="204"/>
      <c r="R100" s="204"/>
      <c r="S100" s="204"/>
      <c r="T100" s="204"/>
      <c r="U100" s="204"/>
      <c r="V100" s="204"/>
      <c r="W100" s="177"/>
      <c r="X100" s="204"/>
      <c r="Y100" s="204"/>
      <c r="Z100" s="204"/>
      <c r="AA100" s="89"/>
      <c r="AB100" s="89"/>
    </row>
    <row r="101" spans="9:28">
      <c r="I101" s="176"/>
      <c r="J101" s="204"/>
      <c r="K101" s="204"/>
      <c r="L101" s="204"/>
      <c r="M101" s="204"/>
      <c r="N101" s="204"/>
      <c r="O101" s="204"/>
      <c r="P101" s="204"/>
      <c r="Q101" s="204"/>
      <c r="R101" s="204"/>
      <c r="S101" s="204"/>
      <c r="T101" s="204"/>
      <c r="U101" s="204"/>
      <c r="V101" s="204"/>
      <c r="W101" s="177"/>
      <c r="X101" s="204"/>
      <c r="Y101" s="204"/>
      <c r="Z101" s="204"/>
      <c r="AA101" s="89"/>
      <c r="AB101" s="89"/>
    </row>
    <row r="102" spans="9:28">
      <c r="I102" s="176"/>
      <c r="J102" s="204"/>
      <c r="K102" s="204"/>
      <c r="L102" s="204"/>
      <c r="M102" s="204"/>
      <c r="N102" s="204"/>
      <c r="O102" s="204"/>
      <c r="P102" s="204"/>
      <c r="Q102" s="204"/>
      <c r="R102" s="204"/>
      <c r="S102" s="204"/>
      <c r="T102" s="204"/>
      <c r="U102" s="204"/>
      <c r="V102" s="204"/>
      <c r="W102" s="177"/>
      <c r="X102" s="204"/>
      <c r="Y102" s="204"/>
      <c r="Z102" s="204"/>
      <c r="AA102" s="89"/>
      <c r="AB102" s="89"/>
    </row>
    <row r="103" spans="9:28">
      <c r="I103" s="176"/>
      <c r="J103" s="204"/>
      <c r="K103" s="204"/>
      <c r="L103" s="204"/>
      <c r="M103" s="204"/>
      <c r="N103" s="204"/>
      <c r="O103" s="204"/>
      <c r="P103" s="204"/>
      <c r="Q103" s="204"/>
      <c r="R103" s="204"/>
      <c r="S103" s="204"/>
      <c r="T103" s="204"/>
      <c r="U103" s="204"/>
      <c r="V103" s="204"/>
      <c r="W103" s="177"/>
      <c r="X103" s="204"/>
      <c r="Y103" s="204"/>
      <c r="Z103" s="204"/>
      <c r="AA103" s="89"/>
      <c r="AB103" s="89"/>
    </row>
    <row r="104" spans="9:28">
      <c r="I104" s="176"/>
      <c r="J104" s="204"/>
      <c r="K104" s="204"/>
      <c r="L104" s="204"/>
      <c r="M104" s="204"/>
      <c r="N104" s="204"/>
      <c r="O104" s="204"/>
      <c r="P104" s="204"/>
      <c r="Q104" s="204"/>
      <c r="R104" s="204"/>
      <c r="S104" s="204"/>
      <c r="T104" s="204"/>
      <c r="U104" s="204"/>
      <c r="V104" s="204"/>
      <c r="W104" s="177"/>
      <c r="X104" s="204"/>
      <c r="Y104" s="204"/>
      <c r="Z104" s="204"/>
      <c r="AA104" s="89"/>
      <c r="AB104" s="89"/>
    </row>
    <row r="105" spans="9:28">
      <c r="I105" s="176"/>
      <c r="J105" s="204"/>
      <c r="K105" s="204"/>
      <c r="L105" s="204"/>
      <c r="M105" s="204"/>
      <c r="N105" s="204"/>
      <c r="O105" s="204"/>
      <c r="P105" s="204"/>
      <c r="Q105" s="204"/>
      <c r="R105" s="204"/>
      <c r="S105" s="204"/>
      <c r="T105" s="204"/>
      <c r="U105" s="204"/>
      <c r="V105" s="204"/>
      <c r="W105" s="177"/>
      <c r="X105" s="204"/>
      <c r="Y105" s="204"/>
      <c r="Z105" s="204"/>
      <c r="AA105" s="89"/>
      <c r="AB105" s="89"/>
    </row>
    <row r="106" spans="9:28">
      <c r="P106" s="206"/>
      <c r="Q106" s="206"/>
      <c r="R106" s="206"/>
      <c r="S106" s="206"/>
      <c r="T106" s="206"/>
      <c r="U106" s="206"/>
      <c r="V106" s="206"/>
      <c r="W106" s="89"/>
      <c r="X106" s="206"/>
      <c r="Y106" s="206"/>
      <c r="Z106" s="206"/>
      <c r="AA106" s="89"/>
      <c r="AB106" s="89"/>
    </row>
    <row r="107" spans="9:28">
      <c r="P107" s="206"/>
      <c r="Q107" s="206"/>
      <c r="R107" s="206"/>
      <c r="S107" s="206"/>
      <c r="T107" s="206"/>
      <c r="U107" s="206"/>
      <c r="V107" s="206"/>
      <c r="W107" s="89"/>
      <c r="X107" s="206"/>
      <c r="Y107" s="206"/>
      <c r="Z107" s="206"/>
      <c r="AA107" s="89"/>
      <c r="AB107" s="89"/>
    </row>
    <row r="108" spans="9:28">
      <c r="P108" s="206"/>
      <c r="Q108" s="206"/>
      <c r="R108" s="206"/>
      <c r="S108" s="206"/>
      <c r="T108" s="206"/>
      <c r="U108" s="206"/>
      <c r="V108" s="206"/>
      <c r="W108" s="89"/>
      <c r="X108" s="206"/>
      <c r="Y108" s="206"/>
      <c r="Z108" s="206"/>
      <c r="AA108" s="89"/>
      <c r="AB108" s="89"/>
    </row>
    <row r="109" spans="9:28">
      <c r="P109" s="206"/>
      <c r="Q109" s="206"/>
      <c r="R109" s="206"/>
      <c r="S109" s="206"/>
      <c r="T109" s="206"/>
      <c r="U109" s="206"/>
      <c r="V109" s="206"/>
      <c r="W109" s="89"/>
      <c r="X109" s="206"/>
      <c r="Y109" s="206"/>
      <c r="Z109" s="206"/>
      <c r="AA109" s="89"/>
      <c r="AB109" s="89"/>
    </row>
    <row r="110" spans="9:28">
      <c r="P110" s="206"/>
      <c r="Q110" s="206"/>
      <c r="R110" s="206"/>
      <c r="S110" s="206"/>
      <c r="T110" s="206"/>
      <c r="U110" s="206"/>
      <c r="V110" s="206"/>
      <c r="W110" s="89"/>
      <c r="X110" s="206"/>
      <c r="Y110" s="206"/>
      <c r="Z110" s="206"/>
      <c r="AA110" s="89"/>
      <c r="AB110" s="89"/>
    </row>
    <row r="111" spans="9:28">
      <c r="P111" s="206"/>
      <c r="Q111" s="206"/>
      <c r="R111" s="206"/>
      <c r="S111" s="206"/>
      <c r="T111" s="206"/>
      <c r="U111" s="206"/>
      <c r="V111" s="206"/>
      <c r="W111" s="89"/>
      <c r="X111" s="206"/>
      <c r="Y111" s="206"/>
      <c r="Z111" s="206"/>
      <c r="AA111" s="89"/>
      <c r="AB111" s="89"/>
    </row>
    <row r="112" spans="9:28">
      <c r="P112" s="206"/>
      <c r="Q112" s="206"/>
      <c r="R112" s="206"/>
      <c r="S112" s="206"/>
      <c r="T112" s="206"/>
      <c r="U112" s="206"/>
      <c r="V112" s="206"/>
      <c r="W112" s="89"/>
      <c r="X112" s="206"/>
      <c r="Y112" s="206"/>
      <c r="Z112" s="206"/>
      <c r="AA112" s="89"/>
      <c r="AB112" s="89"/>
    </row>
    <row r="113" spans="3:28">
      <c r="P113" s="206"/>
      <c r="Q113" s="206"/>
      <c r="R113" s="206"/>
      <c r="S113" s="206"/>
      <c r="T113" s="206"/>
      <c r="U113" s="206"/>
      <c r="V113" s="206"/>
      <c r="W113" s="89"/>
      <c r="X113" s="206"/>
      <c r="Y113" s="206"/>
      <c r="Z113" s="206"/>
      <c r="AA113" s="89"/>
      <c r="AB113" s="89"/>
    </row>
    <row r="114" spans="3:28">
      <c r="P114" s="206"/>
      <c r="Q114" s="206"/>
      <c r="R114" s="206"/>
      <c r="S114" s="206"/>
      <c r="T114" s="206"/>
      <c r="U114" s="206"/>
      <c r="V114" s="206"/>
      <c r="W114" s="89"/>
      <c r="X114" s="206"/>
      <c r="Y114" s="206"/>
      <c r="Z114" s="206"/>
      <c r="AA114" s="89"/>
      <c r="AB114" s="89"/>
    </row>
    <row r="115" spans="3:28">
      <c r="P115" s="206"/>
      <c r="Q115" s="206"/>
      <c r="R115" s="206"/>
      <c r="S115" s="206"/>
      <c r="T115" s="206"/>
      <c r="U115" s="206"/>
      <c r="V115" s="206"/>
      <c r="W115" s="89"/>
      <c r="X115" s="206"/>
      <c r="Y115" s="206"/>
      <c r="Z115" s="206"/>
      <c r="AA115" s="89"/>
      <c r="AB115" s="89"/>
    </row>
    <row r="116" spans="3:28">
      <c r="C116" s="47" t="str">
        <f>TRIM(C67)</f>
        <v/>
      </c>
      <c r="P116" s="206"/>
      <c r="Q116" s="206"/>
      <c r="R116" s="206"/>
      <c r="S116" s="206"/>
      <c r="T116" s="206"/>
      <c r="U116" s="206"/>
      <c r="V116" s="206"/>
      <c r="W116" s="89"/>
      <c r="X116" s="206"/>
      <c r="Y116" s="206"/>
      <c r="Z116" s="206"/>
      <c r="AA116" s="89"/>
      <c r="AB116" s="89"/>
    </row>
    <row r="117" spans="3:28">
      <c r="C117" s="47" t="str">
        <f>TRIM(C68)</f>
        <v/>
      </c>
      <c r="P117" s="206"/>
      <c r="Q117" s="206"/>
      <c r="R117" s="206"/>
      <c r="S117" s="206"/>
      <c r="T117" s="206"/>
      <c r="U117" s="206"/>
      <c r="V117" s="206"/>
      <c r="W117" s="89"/>
      <c r="X117" s="206"/>
      <c r="Y117" s="206"/>
      <c r="Z117" s="206"/>
      <c r="AA117" s="89"/>
      <c r="AB117" s="89"/>
    </row>
    <row r="118" spans="3:28">
      <c r="P118" s="206"/>
      <c r="Q118" s="206"/>
      <c r="R118" s="206"/>
      <c r="S118" s="206"/>
      <c r="T118" s="206"/>
      <c r="U118" s="206"/>
      <c r="V118" s="206"/>
      <c r="W118" s="89"/>
      <c r="X118" s="206"/>
      <c r="Y118" s="206"/>
      <c r="Z118" s="206"/>
      <c r="AA118" s="89"/>
      <c r="AB118" s="89"/>
    </row>
  </sheetData>
  <mergeCells count="9">
    <mergeCell ref="H9:AB9"/>
    <mergeCell ref="H8:AB8"/>
    <mergeCell ref="B3:D3"/>
    <mergeCell ref="B4:D4"/>
    <mergeCell ref="B2:D2"/>
    <mergeCell ref="B8:D8"/>
    <mergeCell ref="B9:D9"/>
    <mergeCell ref="E9:G9"/>
    <mergeCell ref="E8:G8"/>
  </mergeCells>
  <conditionalFormatting sqref="D13:D64">
    <cfRule type="containsText" dxfId="0" priority="3" operator="containsText" text="Including;Not Applicable;Not included">
      <formula>NOT(ISERROR(SEARCH("Including;Not Applicable;Not included",D13)))</formula>
    </cfRule>
  </conditionalFormatting>
  <dataValidations yWindow="233" count="15">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31:D34 D21:D22 D13:D19 D37 D42:D44 D46:D47 D24:D29 D49:D64">
      <formula1>"Included and reconciled,Included not reconciled,Included partially reconciled,Not included,Not applicable,&lt;Choose option&gt;"</formula1>
    </dataValidation>
    <dataValidation type="textLength" allowBlank="1" showInputMessage="1" showErrorMessage="1" errorTitle="Non ISO currency code detected" error="Please revise according to description" promptTitle="Input currency for table B &amp; D" prompt="Input 3-letter ISO 4217 currency code:_x000a_If unsure, visit https://en.wikipedia.org/wiki/ISO_4217" sqref="G3">
      <formula1>3</formula1>
      <formula2>3</formula2>
    </dataValidation>
    <dataValidation type="decimal" operator="greaterThan" allowBlank="1" showErrorMessage="1" errorTitle="Non-numeric value detected" error="Only include numbers in this section._x000a__x000a_Other information or comments, please include under E. Notes" sqref="I26:J31 I14:I16 I18:I24 J16 J18:M22 I47:Q65 I43:Q45 N18:Q21 R43:R65 K26:V26 K27:AC27 I11:V12 K14:V16 R18:V22 J24:V24 K28:V31 I33:V41 S43:V45 S47:V65 W11:W26 W28:W65 Y57:Y65 X48:X65 X44:Y45 X25:Z26 Z48:Z65 AA11:AB26 X15:Z17 AA28:AB65 X28:Z32 X34:Z42 X19:Z23 X11:Z13 Z44:Z46 Y49:Y55">
      <formula1>-1000000000000000000</formula1>
    </dataValidation>
    <dataValidation type="list" showDropDown="1" showErrorMessage="1" errorTitle="Editing attempt detected" error="Please do not edit these descriptions" sqref="G67:H67">
      <formula1>"#ERROR!"</formula1>
    </dataValidation>
    <dataValidation type="list" showDropDown="1" showInputMessage="1" showErrorMessage="1" errorTitle="Please do not edit these cells" error="Please do not edit these cells" sqref="B2:D10 E2:G2 H2:H7 E8:AB9 D11:D12 D20 D23 D30 D35:D36 D38:D41 D45 D48 D65 E10 G10:H10">
      <formula1>"#ERROR!"</formula1>
    </dataValidation>
    <dataValidation type="list" showDropDown="1" showErrorMessage="1" errorTitle="Please do not edit these cells" error="Please do not edit these cells" sqref="E6:F7 G4">
      <formula1>"#ERROR!"</formula1>
    </dataValidation>
    <dataValidation type="decimal" operator="greaterThanOrEqual" allowBlank="1" showErrorMessage="1" errorTitle="Non-numeric value detected" error="Only include numbers in this section._x000a__x000a_Other information or comments, please include under E. Notes" sqref="J14:J15">
      <formula1>-1000000000000000000</formula1>
    </dataValidation>
    <dataValidation type="custom" allowBlank="1" showInputMessage="1" promptTitle="Name of identifier" prompt="Please input name of identifier, such as &quot;Taxpayer Identification Number&quot; or similar." sqref="G5">
      <formula1>IFERROR(OR(ISNUMBER(SEARCH("Example:",G5)),ISNUMBER(SEARCH("Example:",G5))),TRUE)</formula1>
    </dataValidation>
    <dataValidation allowBlank="1" showInputMessage="1" promptTitle="Name of register" prompt="Please input name of register or agency" sqref="G6"/>
    <dataValidation allowBlank="1" showInputMessage="1" showErrorMessage="1" promptTitle="Registry URL" prompt="Please insert direct URL to the registry or agency" sqref="G7"/>
    <dataValidation allowBlank="1" showInputMessage="1" promptTitle="Name of revenue stream" prompt="Please input the name of the revenue streams here._x000a__x000a_Only include revenue paid on behalf of companies. Do NOT include personal income taxes, PAYE, or other revenues paid on behalf of individuals. These may be included under E. Notes, below." sqref="E64:E65"/>
    <dataValidation allowBlank="1" showInputMessage="1" promptTitle="Receiving government agency" prompt="Input the name of the government recipient here._x000a__x000a_Please refrain from using acronyms, and input complete name" sqref="F56 F59:F62 F64:F65 F49:F54"/>
    <dataValidation type="list" showDropDown="1" showErrorMessage="1" errorTitle="Editing attempt detected" error="Please do not edit GFS Codes or Descriptions." sqref="B63:C65">
      <formula1>"#ERROR!"</formula1>
    </dataValidation>
    <dataValidation type="decimal" operator="greaterThan" allowBlank="1" showErrorMessage="1" errorTitle="Non-numeric value detected" error="Please only input numeric values" sqref="G49:G52 G35:G41 G64:G65 G19:G21 G44:G45 G62 G28:G30 G11:G12 G16 G54:G55 G57:G60">
      <formula1>0</formula1>
    </dataValidation>
    <dataValidation type="textLength" showInputMessage="1" showErrorMessage="1" errorTitle="Please insert commodities" error="Please insert the relevant commodities of the company here, separated by commas." promptTitle="Please insert commodities" prompt="Please insert the relevant commodities of the company here, separated by commas." sqref="I7:AB7">
      <formula1>1</formula1>
      <formula2>30</formula2>
    </dataValidation>
  </dataValidations>
  <pageMargins left="0.75" right="0.75" top="1" bottom="1" header="0.5" footer="0.5"/>
  <pageSetup paperSize="9" scale="23" fitToWidth="0" orientation="landscape" horizontalDpi="2400" verticalDpi="24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42"/>
  <sheetViews>
    <sheetView showGridLines="0" workbookViewId="0"/>
  </sheetViews>
  <sheetFormatPr defaultColWidth="3.5" defaultRowHeight="24" customHeight="1"/>
  <cols>
    <col min="1" max="1" width="3.5" style="22"/>
    <col min="2" max="2" width="10.375" style="22" customWidth="1"/>
    <col min="3" max="3" width="8" style="22" customWidth="1"/>
    <col min="4" max="4" width="60.375" style="22" customWidth="1"/>
    <col min="5" max="5" width="2" style="25" customWidth="1"/>
    <col min="6" max="16384" width="3.5" style="22"/>
  </cols>
  <sheetData>
    <row r="1" spans="2:5" ht="15.95" customHeight="1">
      <c r="E1" s="22"/>
    </row>
    <row r="2" spans="2:5" ht="24.95" customHeight="1">
      <c r="B2" s="23" t="s">
        <v>152</v>
      </c>
      <c r="E2" s="22"/>
    </row>
    <row r="3" spans="2:5" ht="15.95" customHeight="1">
      <c r="B3" s="24" t="s">
        <v>36</v>
      </c>
      <c r="E3" s="22"/>
    </row>
    <row r="4" spans="2:5" ht="15.95" customHeight="1">
      <c r="B4" s="29" t="s">
        <v>155</v>
      </c>
      <c r="C4" s="29" t="s">
        <v>154</v>
      </c>
      <c r="D4" s="4" t="s">
        <v>156</v>
      </c>
      <c r="E4" s="22"/>
    </row>
    <row r="5" spans="2:5" ht="15.95" customHeight="1">
      <c r="B5" s="26">
        <v>42023</v>
      </c>
      <c r="C5" s="27" t="s">
        <v>158</v>
      </c>
      <c r="D5" s="30" t="s">
        <v>159</v>
      </c>
      <c r="E5" s="22"/>
    </row>
    <row r="6" spans="2:5" ht="15.95" customHeight="1" thickBot="1">
      <c r="B6" s="21">
        <v>41991</v>
      </c>
      <c r="C6" s="28" t="s">
        <v>153</v>
      </c>
      <c r="D6" s="34" t="s">
        <v>157</v>
      </c>
      <c r="E6" s="22"/>
    </row>
    <row r="7" spans="2:5" ht="15.95" customHeight="1" thickBot="1">
      <c r="B7" s="21">
        <v>42061</v>
      </c>
      <c r="C7" s="33" t="s">
        <v>181</v>
      </c>
      <c r="D7" s="35" t="s">
        <v>165</v>
      </c>
      <c r="E7" s="22"/>
    </row>
    <row r="8" spans="2:5" ht="15.95" customHeight="1">
      <c r="D8" s="36" t="s">
        <v>166</v>
      </c>
      <c r="E8" s="22"/>
    </row>
    <row r="9" spans="2:5" ht="15.95" customHeight="1">
      <c r="D9" s="22" t="s">
        <v>169</v>
      </c>
      <c r="E9" s="22"/>
    </row>
    <row r="10" spans="2:5" ht="15.95" customHeight="1">
      <c r="B10" s="21">
        <v>42068</v>
      </c>
      <c r="C10" s="33" t="s">
        <v>164</v>
      </c>
      <c r="D10" s="22" t="s">
        <v>182</v>
      </c>
      <c r="E10" s="22"/>
    </row>
    <row r="11" spans="2:5" ht="15.95" customHeight="1">
      <c r="E11" s="22"/>
    </row>
    <row r="12" spans="2:5" ht="15.95" customHeight="1">
      <c r="E12" s="22"/>
    </row>
    <row r="13" spans="2:5" ht="15.95" customHeight="1">
      <c r="E13" s="22"/>
    </row>
    <row r="14" spans="2:5" ht="15.95" customHeight="1">
      <c r="E14" s="22"/>
    </row>
    <row r="15" spans="2:5" ht="15.95" customHeight="1">
      <c r="E15" s="22"/>
    </row>
    <row r="16" spans="2:5" ht="15.95" customHeight="1">
      <c r="E16" s="22"/>
    </row>
    <row r="17" spans="5:5" ht="15.95" customHeight="1">
      <c r="E17" s="22"/>
    </row>
    <row r="18" spans="5:5" ht="15.95" customHeight="1">
      <c r="E18" s="22"/>
    </row>
    <row r="19" spans="5:5" ht="15.95" customHeight="1">
      <c r="E19" s="22"/>
    </row>
    <row r="20" spans="5:5" ht="15.95" customHeight="1">
      <c r="E20" s="22"/>
    </row>
    <row r="21" spans="5:5" ht="15.95" customHeight="1">
      <c r="E21" s="22"/>
    </row>
    <row r="22" spans="5:5" ht="15.95" customHeight="1">
      <c r="E22" s="22"/>
    </row>
    <row r="23" spans="5:5" ht="15.95" customHeight="1">
      <c r="E23" s="22"/>
    </row>
    <row r="24" spans="5:5" ht="15.95" customHeight="1">
      <c r="E24" s="22"/>
    </row>
    <row r="25" spans="5:5" ht="15.95" customHeight="1">
      <c r="E25" s="22"/>
    </row>
    <row r="26" spans="5:5" ht="15.95" customHeight="1">
      <c r="E26" s="22"/>
    </row>
    <row r="27" spans="5:5" ht="15.95" customHeight="1">
      <c r="E27" s="22"/>
    </row>
    <row r="28" spans="5:5" ht="15.95" customHeight="1">
      <c r="E28" s="22"/>
    </row>
    <row r="29" spans="5:5" ht="15.95" customHeight="1">
      <c r="E29" s="22"/>
    </row>
    <row r="30" spans="5:5" ht="15.95" customHeight="1">
      <c r="E30" s="22"/>
    </row>
    <row r="31" spans="5:5" ht="15.95" customHeight="1">
      <c r="E31" s="22"/>
    </row>
    <row r="32" spans="5:5" ht="15.95" customHeight="1">
      <c r="E32" s="22"/>
    </row>
    <row r="33" spans="5:5" ht="15.95" customHeight="1">
      <c r="E33" s="22"/>
    </row>
    <row r="34" spans="5:5" ht="15.95" customHeight="1"/>
    <row r="35" spans="5:5" ht="15.95" customHeight="1"/>
    <row r="36" spans="5:5" ht="15.95" customHeight="1">
      <c r="E36" s="22"/>
    </row>
    <row r="37" spans="5:5" ht="15.95" customHeight="1">
      <c r="E37" s="22"/>
    </row>
    <row r="38" spans="5:5" ht="15.95" customHeight="1">
      <c r="E38" s="22"/>
    </row>
    <row r="39" spans="5:5" ht="15.95" customHeight="1">
      <c r="E39" s="22"/>
    </row>
    <row r="40" spans="5:5" ht="15.95" customHeight="1">
      <c r="E40" s="22"/>
    </row>
    <row r="41" spans="5:5" ht="15.95" customHeight="1">
      <c r="E41" s="22"/>
    </row>
    <row r="42" spans="5:5" ht="15.95" customHeight="1"/>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DD97B9-0E5D-4B8E-9C43-4F3313333A81}">
  <ds:schemaRefs>
    <ds:schemaRef ds:uri="http://schemas.microsoft.com/sharepoint/v3/contenttype/forms"/>
  </ds:schemaRefs>
</ds:datastoreItem>
</file>

<file path=customXml/itemProps3.xml><?xml version="1.0" encoding="utf-8"?>
<ds:datastoreItem xmlns:ds="http://schemas.openxmlformats.org/officeDocument/2006/customXml" ds:itemID="{5AF4399B-BF3C-4C33-BEA4-BA1EF66AB1C3}">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1. About</vt:lpstr>
      <vt:lpstr>Contextual</vt:lpstr>
      <vt:lpstr>3. Revenues</vt:lpstr>
      <vt:lpstr>Changelog</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Victoria Benson</cp:lastModifiedBy>
  <cp:lastPrinted>2018-02-23T14:58:11Z</cp:lastPrinted>
  <dcterms:created xsi:type="dcterms:W3CDTF">2014-08-29T11:25:27Z</dcterms:created>
  <dcterms:modified xsi:type="dcterms:W3CDTF">2018-06-01T11:12:17Z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